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_概要" sheetId="1" state="visible" r:id="rId1"/>
    <sheet name="01_VPC・Subnet" sheetId="2" state="visible" r:id="rId2"/>
    <sheet name="02_RouteTable" sheetId="3" state="visible" r:id="rId3"/>
    <sheet name="03_SecurityGroup" sheetId="4" state="visible" r:id="rId4"/>
    <sheet name="04_EC2" sheetId="5" state="visible" r:id="rId5"/>
    <sheet name="05_RDS" sheetId="6" state="visible" r:id="rId6"/>
    <sheet name="06_VPC_Endpoint" sheetId="7" state="visible" r:id="rId7"/>
    <sheet name="07_設定一覧" sheetId="8" state="visible" r:id="rId8"/>
  </sheets>
  <definedNames>
    <definedName name="_xlnm._FilterDatabase" localSheetId="0" hidden="1">'00_概要'!$A$1:$E$26</definedName>
    <definedName name="_xlnm.Print_Titles" localSheetId="0">'00_概要'!$1:$1</definedName>
    <definedName name="_xlnm.Print_Area" localSheetId="0">'00_概要'!$A$1:$E$26</definedName>
    <definedName name="_xlnm._FilterDatabase" localSheetId="1" hidden="1">'01_VPC・Subnet'!$A$1:$K$7</definedName>
    <definedName name="_xlnm.Print_Titles" localSheetId="1">'01_VPC・Subnet'!$1:$1</definedName>
    <definedName name="_xlnm.Print_Area" localSheetId="1">'01_VPC・Subnet'!$A$1:$K$7</definedName>
    <definedName name="_xlnm._FilterDatabase" localSheetId="2" hidden="1">'02_RouteTable'!$A$1:$H$6</definedName>
    <definedName name="_xlnm.Print_Titles" localSheetId="2">'02_RouteTable'!$1:$1</definedName>
    <definedName name="_xlnm.Print_Area" localSheetId="2">'02_RouteTable'!$A$1:$H$6</definedName>
    <definedName name="_xlnm._FilterDatabase" localSheetId="3" hidden="1">'03_SecurityGroup'!$A$1:$K$11</definedName>
    <definedName name="_xlnm.Print_Titles" localSheetId="3">'03_SecurityGroup'!$1:$1</definedName>
    <definedName name="_xlnm.Print_Area" localSheetId="3">'03_SecurityGroup'!$A$1:$K$11</definedName>
    <definedName name="_xlnm._FilterDatabase" localSheetId="4" hidden="1">'04_EC2'!$A$1:$F$19</definedName>
    <definedName name="_xlnm.Print_Titles" localSheetId="4">'04_EC2'!$1:$1</definedName>
    <definedName name="_xlnm.Print_Area" localSheetId="4">'04_EC2'!$A$1:$F$19</definedName>
    <definedName name="_xlnm._FilterDatabase" localSheetId="5" hidden="1">'05_RDS'!$A$1:$E$23</definedName>
    <definedName name="_xlnm.Print_Titles" localSheetId="5">'05_RDS'!$1:$1</definedName>
    <definedName name="_xlnm.Print_Area" localSheetId="5">'05_RDS'!$A$1:$E$23</definedName>
    <definedName name="_xlnm._FilterDatabase" localSheetId="6" hidden="1">'06_VPC_Endpoint'!$A$1:$K$3</definedName>
    <definedName name="_xlnm.Print_Titles" localSheetId="6">'06_VPC_Endpoint'!$1:$1</definedName>
    <definedName name="_xlnm.Print_Area" localSheetId="6">'06_VPC_Endpoint'!$A$1:$K$3</definedName>
    <definedName name="_xlnm._FilterDatabase" localSheetId="7" hidden="1">'07_設定一覧'!$A$1:$F$47</definedName>
    <definedName name="_xlnm.Print_Titles" localSheetId="7">'07_設定一覧'!$1:$1</definedName>
    <definedName name="_xlnm.Print_Area" localSheetId="7">'07_設定一覧'!$A$1:$F$47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&quot;件&quot;"/>
  </numFmts>
  <fonts count="7">
    <font>
      <name val="Calibri"/>
      <family val="2"/>
      <color theme="1"/>
      <sz val="11"/>
      <scheme val="minor"/>
    </font>
    <font>
      <name val="游ゴシック"/>
      <b val="1"/>
      <color rgb="00FFFFFF"/>
      <sz val="10"/>
    </font>
    <font>
      <name val="游ゴシック"/>
      <color rgb="001A1A1A"/>
      <sz val="10"/>
    </font>
    <font>
      <name val="游ゴシック"/>
      <b val="1"/>
      <color rgb="001A1A1A"/>
      <sz val="9"/>
    </font>
    <font>
      <name val="游ゴシック"/>
      <color rgb="00555555"/>
      <sz val="9"/>
    </font>
    <font>
      <name val="游ゴシック"/>
      <b val="1"/>
      <color rgb="001F3864"/>
      <sz val="10"/>
    </font>
    <font>
      <name val="游ゴシック"/>
      <color rgb="002F5597"/>
      <sz val="9"/>
      <u val="single"/>
    </font>
  </fonts>
  <fills count="8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2F5597"/>
        <bgColor rgb="002F5597"/>
      </patternFill>
    </fill>
    <fill>
      <patternFill patternType="solid">
        <fgColor rgb="00EAF0F8"/>
        <bgColor rgb="00EAF0F8"/>
      </patternFill>
    </fill>
    <fill>
      <patternFill patternType="solid">
        <fgColor rgb="00FFF6D5"/>
        <bgColor rgb="00FFF6D5"/>
      </patternFill>
    </fill>
    <fill>
      <patternFill patternType="solid">
        <fgColor rgb="00F5F7FA"/>
        <bgColor rgb="00F5F7FA"/>
      </patternFill>
    </fill>
    <fill>
      <patternFill patternType="solid">
        <fgColor rgb="00FCE4E4"/>
        <bgColor rgb="00FCE4E4"/>
      </patternFill>
    </fill>
  </fills>
  <borders count="2">
    <border>
      <left/>
      <right/>
      <top/>
      <bottom/>
      <diagonal/>
    </border>
    <border>
      <left style="thin">
        <color rgb="00B4C2D6"/>
      </left>
      <right style="thin">
        <color rgb="00B4C2D6"/>
      </right>
      <top style="thin">
        <color rgb="00B4C2D6"/>
      </top>
      <bottom style="thin">
        <color rgb="00B4C2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top" wrapText="1"/>
    </xf>
    <xf numFmtId="0" fontId="4" fillId="6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164" fontId="2" fillId="0" borderId="1" applyAlignment="1" pivotButton="0" quotePrefix="0" xfId="0">
      <alignment horizontal="left" vertical="top"/>
    </xf>
    <xf numFmtId="0" fontId="2" fillId="7" borderId="1" applyAlignment="1" pivotButton="0" quotePrefix="0" xfId="0">
      <alignment vertical="top" wrapText="1"/>
    </xf>
    <xf numFmtId="165" fontId="5" fillId="0" borderId="1" applyAlignment="1" pivotButton="0" quotePrefix="0" xfId="0">
      <alignment horizontal="left" vertical="top"/>
    </xf>
    <xf numFmtId="0" fontId="2" fillId="4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3864"/>
      </font>
      <fill>
        <patternFill patternType="solid">
          <fgColor rgb="00DDEBF7"/>
          <bgColor rgb="00DDEBF7"/>
        </patternFill>
      </fill>
    </dxf>
    <dxf>
      <font>
        <b val="1"/>
        <color rgb="007F6000"/>
      </font>
      <fill>
        <patternFill patternType="solid">
          <fgColor rgb="00FFE699"/>
          <bgColor rgb="00FFE699"/>
        </patternFill>
      </fill>
    </dxf>
    <dxf>
      <font>
        <b val="1"/>
        <color rgb="009C0006"/>
      </font>
      <fill>
        <patternFill patternType="solid">
          <fgColor rgb="00F4B6B6"/>
          <bgColor rgb="00F4B6B6"/>
        </patternFill>
      </fill>
    </dxf>
    <dxf>
      <font>
        <b val="1"/>
        <color rgb="00FFFFFF"/>
      </font>
      <fill>
        <patternFill patternType="solid">
          <fgColor rgb="00C00000"/>
          <bgColor rgb="00C0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hyperlink" Target="#'00_&#27010;&#35201;'!A1" TargetMode="External" Id="rId1" /><Relationship Type="http://schemas.openxmlformats.org/officeDocument/2006/relationships/hyperlink" Target="#'00_&#27010;&#35201;'!A1" TargetMode="External" Id="rId2" /><Relationship Type="http://schemas.openxmlformats.org/officeDocument/2006/relationships/hyperlink" Target="#'00_&#27010;&#35201;'!A1" TargetMode="External" Id="rId3" /><Relationship Type="http://schemas.openxmlformats.org/officeDocument/2006/relationships/hyperlink" Target="#'01_VPC&#12539;Subnet'!A1" TargetMode="External" Id="rId4" /><Relationship Type="http://schemas.openxmlformats.org/officeDocument/2006/relationships/hyperlink" Target="#'00_&#27010;&#35201;'!A1" TargetMode="External" Id="rId5" /><Relationship Type="http://schemas.openxmlformats.org/officeDocument/2006/relationships/hyperlink" Target="#'00_&#27010;&#35201;'!A1" TargetMode="External" Id="rId6" /><Relationship Type="http://schemas.openxmlformats.org/officeDocument/2006/relationships/hyperlink" Target="#'01_VPC&#12539;Subnet'!A1" TargetMode="External" Id="rId7" /><Relationship Type="http://schemas.openxmlformats.org/officeDocument/2006/relationships/hyperlink" Target="#'01_VPC&#12539;Subnet'!A1" TargetMode="External" Id="rId8" /><Relationship Type="http://schemas.openxmlformats.org/officeDocument/2006/relationships/hyperlink" Target="#'01_VPC&#12539;Subnet'!A1" TargetMode="External" Id="rId9" /><Relationship Type="http://schemas.openxmlformats.org/officeDocument/2006/relationships/hyperlink" Target="#'01_VPC&#12539;Subnet'!A1" TargetMode="External" Id="rId10" /><Relationship Type="http://schemas.openxmlformats.org/officeDocument/2006/relationships/hyperlink" Target="#'01_VPC&#12539;Subnet'!A1" TargetMode="External" Id="rId11" /><Relationship Type="http://schemas.openxmlformats.org/officeDocument/2006/relationships/hyperlink" Target="#'01_VPC&#12539;Subnet'!A1" TargetMode="External" Id="rId12" /><Relationship Type="http://schemas.openxmlformats.org/officeDocument/2006/relationships/hyperlink" Target="#'02_RouteTable'!A1" TargetMode="External" Id="rId13" /><Relationship Type="http://schemas.openxmlformats.org/officeDocument/2006/relationships/hyperlink" Target="#'02_RouteTable'!A1" TargetMode="External" Id="rId14" /><Relationship Type="http://schemas.openxmlformats.org/officeDocument/2006/relationships/hyperlink" Target="#'02_RouteTable'!A1" TargetMode="External" Id="rId15" /><Relationship Type="http://schemas.openxmlformats.org/officeDocument/2006/relationships/hyperlink" Target="#'02_RouteTable'!A1" TargetMode="External" Id="rId16" /><Relationship Type="http://schemas.openxmlformats.org/officeDocument/2006/relationships/hyperlink" Target="#'02_RouteTable'!A1" TargetMode="External" Id="rId17" /><Relationship Type="http://schemas.openxmlformats.org/officeDocument/2006/relationships/hyperlink" Target="#'03_SecurityGroup'!A1" TargetMode="External" Id="rId18" /><Relationship Type="http://schemas.openxmlformats.org/officeDocument/2006/relationships/hyperlink" Target="#'03_SecurityGroup'!A1" TargetMode="External" Id="rId19" /><Relationship Type="http://schemas.openxmlformats.org/officeDocument/2006/relationships/hyperlink" Target="#'03_SecurityGroup'!A1" TargetMode="External" Id="rId20" /><Relationship Type="http://schemas.openxmlformats.org/officeDocument/2006/relationships/hyperlink" Target="#'03_SecurityGroup'!A1" TargetMode="External" Id="rId21" /><Relationship Type="http://schemas.openxmlformats.org/officeDocument/2006/relationships/hyperlink" Target="#'03_SecurityGroup'!A1" TargetMode="External" Id="rId22" /><Relationship Type="http://schemas.openxmlformats.org/officeDocument/2006/relationships/hyperlink" Target="#'03_SecurityGroup'!A1" TargetMode="External" Id="rId23" /><Relationship Type="http://schemas.openxmlformats.org/officeDocument/2006/relationships/hyperlink" Target="#'03_SecurityGroup'!A1" TargetMode="External" Id="rId24" /><Relationship Type="http://schemas.openxmlformats.org/officeDocument/2006/relationships/hyperlink" Target="#'03_SecurityGroup'!A1" TargetMode="External" Id="rId25" /><Relationship Type="http://schemas.openxmlformats.org/officeDocument/2006/relationships/hyperlink" Target="#'03_SecurityGroup'!A1" TargetMode="External" Id="rId26" /><Relationship Type="http://schemas.openxmlformats.org/officeDocument/2006/relationships/hyperlink" Target="#'03_SecurityGroup'!A1" TargetMode="External" Id="rId27" /><Relationship Type="http://schemas.openxmlformats.org/officeDocument/2006/relationships/hyperlink" Target="#'04_EC2'!A1" TargetMode="External" Id="rId28" /><Relationship Type="http://schemas.openxmlformats.org/officeDocument/2006/relationships/hyperlink" Target="#'04_EC2'!A1" TargetMode="External" Id="rId29" /><Relationship Type="http://schemas.openxmlformats.org/officeDocument/2006/relationships/hyperlink" Target="#'04_EC2'!A1" TargetMode="External" Id="rId30" /><Relationship Type="http://schemas.openxmlformats.org/officeDocument/2006/relationships/hyperlink" Target="#'04_EC2'!A1" TargetMode="External" Id="rId31" /><Relationship Type="http://schemas.openxmlformats.org/officeDocument/2006/relationships/hyperlink" Target="#'04_EC2'!A1" TargetMode="External" Id="rId32" /><Relationship Type="http://schemas.openxmlformats.org/officeDocument/2006/relationships/hyperlink" Target="#'04_EC2'!A1" TargetMode="External" Id="rId33" /><Relationship Type="http://schemas.openxmlformats.org/officeDocument/2006/relationships/hyperlink" Target="#'04_EC2'!A1" TargetMode="External" Id="rId34" /><Relationship Type="http://schemas.openxmlformats.org/officeDocument/2006/relationships/hyperlink" Target="#'05_RDS'!A1" TargetMode="External" Id="rId35" /><Relationship Type="http://schemas.openxmlformats.org/officeDocument/2006/relationships/hyperlink" Target="#'05_RDS'!A1" TargetMode="External" Id="rId36" /><Relationship Type="http://schemas.openxmlformats.org/officeDocument/2006/relationships/hyperlink" Target="#'05_RDS'!A1" TargetMode="External" Id="rId37" /><Relationship Type="http://schemas.openxmlformats.org/officeDocument/2006/relationships/hyperlink" Target="#'05_RDS'!A1" TargetMode="External" Id="rId38" /><Relationship Type="http://schemas.openxmlformats.org/officeDocument/2006/relationships/hyperlink" Target="#'05_RDS'!A1" TargetMode="External" Id="rId39" /><Relationship Type="http://schemas.openxmlformats.org/officeDocument/2006/relationships/hyperlink" Target="#'05_RDS'!A1" TargetMode="External" Id="rId40" /><Relationship Type="http://schemas.openxmlformats.org/officeDocument/2006/relationships/hyperlink" Target="#'05_RDS'!A1" TargetMode="External" Id="rId41" /><Relationship Type="http://schemas.openxmlformats.org/officeDocument/2006/relationships/hyperlink" Target="#'05_RDS'!A1" TargetMode="External" Id="rId42" /><Relationship Type="http://schemas.openxmlformats.org/officeDocument/2006/relationships/hyperlink" Target="#'05_RDS'!A1" TargetMode="External" Id="rId43" /><Relationship Type="http://schemas.openxmlformats.org/officeDocument/2006/relationships/hyperlink" Target="#'05_RDS'!A1" TargetMode="External" Id="rId44" /><Relationship Type="http://schemas.openxmlformats.org/officeDocument/2006/relationships/hyperlink" Target="#'06_VPC_Endpoint'!A1" TargetMode="External" Id="rId45" /><Relationship Type="http://schemas.openxmlformats.org/officeDocument/2006/relationships/hyperlink" Target="#'06_VPC_Endpoint'!A1" TargetMode="External" Id="rId46" 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E2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70" customWidth="1" min="3" max="3"/>
    <col width="13" customWidth="1" min="4" max="4"/>
    <col width="50" customWidth="1" min="5" max="5"/>
  </cols>
  <sheetData>
    <row r="1" ht="32" customHeight="1">
      <c r="A1" s="1" t="inlineStr">
        <is>
          <t>分類</t>
        </is>
      </c>
      <c r="B1" s="1" t="inlineStr">
        <is>
          <t>項目</t>
        </is>
      </c>
      <c r="C1" s="1" t="inlineStr">
        <is>
          <t>内容</t>
        </is>
      </c>
      <c r="D1" s="1" t="inlineStr">
        <is>
          <t>値の区分</t>
        </is>
      </c>
      <c r="E1" s="2" t="inlineStr">
        <is>
          <t>補足</t>
        </is>
      </c>
    </row>
    <row r="2" ht="23" customHeight="1">
      <c r="A2" s="3" t="inlineStr">
        <is>
          <t>基本情報</t>
        </is>
      </c>
      <c r="B2" s="3" t="inlineStr">
        <is>
          <t>システム名</t>
        </is>
      </c>
      <c r="C2" s="4" t="inlineStr">
        <is>
          <t>AWS三層構成 Webアプリケーション（設計サンプル）</t>
        </is>
      </c>
      <c r="D2" s="5" t="inlineStr">
        <is>
          <t>Work 01準拠</t>
        </is>
      </c>
      <c r="E2" s="6" t="inlineStr">
        <is>
          <t>Work 01 と同じ環境を対象にする</t>
        </is>
      </c>
    </row>
    <row r="3" ht="40" customHeight="1">
      <c r="A3" s="3" t="inlineStr">
        <is>
          <t>基本情報</t>
        </is>
      </c>
      <c r="B3" s="3" t="inlineStr">
        <is>
          <t>環境名</t>
        </is>
      </c>
      <c r="C3" s="7" t="inlineStr">
        <is>
          <t>sample（ポートフォリオ用の設計サンプル）</t>
        </is>
      </c>
      <c r="D3" s="5" t="inlineStr">
        <is>
          <t>設計上の仮値</t>
        </is>
      </c>
      <c r="E3" s="6" t="inlineStr">
        <is>
          <t>本番環境・検証環境ではない</t>
        </is>
      </c>
    </row>
    <row r="4" ht="23" customHeight="1">
      <c r="A4" s="3" t="inlineStr">
        <is>
          <t>基本情報</t>
        </is>
      </c>
      <c r="B4" s="3" t="inlineStr">
        <is>
          <t>AWSリージョン</t>
        </is>
      </c>
      <c r="C4" s="4" t="inlineStr">
        <is>
          <t>ap-northeast-1（東京）</t>
        </is>
      </c>
      <c r="D4" s="5" t="inlineStr">
        <is>
          <t>Work 01準拠</t>
        </is>
      </c>
      <c r="E4" s="6" t="inlineStr">
        <is>
          <t>Work 01 構成図・資料1.</t>
        </is>
      </c>
    </row>
    <row r="5" ht="74" customHeight="1">
      <c r="A5" s="3" t="inlineStr">
        <is>
          <t>基本情報</t>
        </is>
      </c>
      <c r="B5" s="3" t="inlineStr">
        <is>
          <t>構成概要</t>
        </is>
      </c>
      <c r="C5" s="4" t="inlineStr">
        <is>
          <t>1つのVPCで2つのAZを使い、Web層（ALB）／アプリケーション層（EC2×2）／データベース層（RDS for MySQL・Single-AZ）を配置する。インターネットに公開するのはALBだけ。NAT Gatewayは置かず、管理用のSSHは EC2 Instance Connect Endpoint、OSの更新は S3 の Gateway VPC Endpoint を経由する</t>
        </is>
      </c>
      <c r="D5" s="5" t="inlineStr">
        <is>
          <t>Work 01準拠</t>
        </is>
      </c>
      <c r="E5" s="6" t="inlineStr">
        <is>
          <t>Work 01 資料1.〜4.</t>
        </is>
      </c>
    </row>
    <row r="6" ht="74" customHeight="1">
      <c r="A6" s="3" t="inlineStr">
        <is>
          <t>基本情報</t>
        </is>
      </c>
      <c r="B6" s="3" t="inlineStr">
        <is>
          <t>使用サービス</t>
        </is>
      </c>
      <c r="C6" s="4" t="inlineStr">
        <is>
          <t>Amazon VPC（Public / Private Subnet、ルートテーブル）、Internet Gateway、Application Load Balancer、Amazon EC2、Amazon RDS for MySQL、Security Group、EC2 Instance Connect Endpoint、Gateway VPC Endpoint（S3）</t>
        </is>
      </c>
      <c r="D6" s="5" t="inlineStr">
        <is>
          <t>Work 01準拠</t>
        </is>
      </c>
      <c r="E6" s="6" t="inlineStr">
        <is>
          <t>Work 01 資料3.</t>
        </is>
      </c>
    </row>
    <row r="7" ht="23" customHeight="1">
      <c r="A7" s="3" t="inlineStr">
        <is>
          <t>基本情報</t>
        </is>
      </c>
      <c r="B7" s="3" t="inlineStr">
        <is>
          <t>作成日</t>
        </is>
      </c>
      <c r="C7" s="8" t="n">
        <v>46332</v>
      </c>
      <c r="D7" s="5" t="inlineStr"/>
      <c r="E7" s="6" t="inlineStr"/>
    </row>
    <row r="8" ht="23" customHeight="1">
      <c r="A8" s="3" t="inlineStr">
        <is>
          <t>基本情報</t>
        </is>
      </c>
      <c r="B8" s="3" t="inlineStr">
        <is>
          <t>作成者</t>
        </is>
      </c>
      <c r="C8" s="4" t="inlineStr">
        <is>
          <t>Nami</t>
        </is>
      </c>
      <c r="D8" s="5" t="inlineStr"/>
      <c r="E8" s="6" t="inlineStr"/>
    </row>
    <row r="9" ht="23" customHeight="1">
      <c r="A9" s="3" t="inlineStr">
        <is>
          <t>基本情報</t>
        </is>
      </c>
      <c r="B9" s="3" t="inlineStr">
        <is>
          <t>資料の区分</t>
        </is>
      </c>
      <c r="C9" s="4" t="inlineStr">
        <is>
          <t>自主制作サンプル（ポートフォリオ用）</t>
        </is>
      </c>
      <c r="D9" s="5" t="inlineStr"/>
      <c r="E9" s="6" t="inlineStr">
        <is>
          <t>実際の業務案件で作成したものではない</t>
        </is>
      </c>
    </row>
    <row r="10" ht="40" customHeight="1">
      <c r="A10" s="3" t="inlineStr">
        <is>
          <t>基本情報</t>
        </is>
      </c>
      <c r="B10" s="3" t="inlineStr">
        <is>
          <t>構築状況</t>
        </is>
      </c>
      <c r="C10" s="4" t="inlineStr">
        <is>
          <t>AWSアカウントへの構築・動作確認は行っていない</t>
        </is>
      </c>
      <c r="D10" s="5" t="inlineStr"/>
      <c r="E10" s="6" t="inlineStr">
        <is>
          <t>VPC ID・Security Group ID などのリソースIDは、実環境がないと決まらないため記載していない</t>
        </is>
      </c>
    </row>
    <row r="11" ht="40" customHeight="1">
      <c r="A11" s="3" t="inlineStr">
        <is>
          <t>基本情報</t>
        </is>
      </c>
      <c r="B11" s="3" t="inlineStr">
        <is>
          <t>対象の構成図</t>
        </is>
      </c>
      <c r="C11" s="4" t="inlineStr">
        <is>
          <t>Work 01「AWS三層構成アーキテクチャ図」（portfolio/three-tier-architecture/）</t>
        </is>
      </c>
      <c r="D11" s="5" t="inlineStr"/>
      <c r="E11" s="6" t="inlineStr"/>
    </row>
    <row r="12" ht="40" customHeight="1">
      <c r="A12" s="3" t="inlineStr">
        <is>
          <t>共通設定</t>
        </is>
      </c>
      <c r="B12" s="3" t="inlineStr">
        <is>
          <t>命名規則</t>
        </is>
      </c>
      <c r="C12" s="7" t="inlineStr">
        <is>
          <t>sample-3tier-&lt;種類&gt;-&lt;役割&gt;-&lt;AZ&gt;（例：sample-3tier-subnet-app-a）</t>
        </is>
      </c>
      <c r="D12" s="5" t="inlineStr">
        <is>
          <t>設計上の仮値</t>
        </is>
      </c>
      <c r="E12" s="6" t="inlineStr">
        <is>
          <t>Work 01 には名前の記載がないため仮に決めた規則。名前（黄色のセル）はすべて設計上の仮値</t>
        </is>
      </c>
    </row>
    <row r="13" ht="40" customHeight="1">
      <c r="A13" s="3" t="inlineStr">
        <is>
          <t>共通設定</t>
        </is>
      </c>
      <c r="B13" s="3" t="inlineStr">
        <is>
          <t>VPCのDNS解決</t>
        </is>
      </c>
      <c r="C13" s="4" t="inlineStr">
        <is>
          <t>有効</t>
        </is>
      </c>
      <c r="D13" s="5" t="inlineStr">
        <is>
          <t>Work 01準拠</t>
        </is>
      </c>
      <c r="E13" s="6" t="inlineStr">
        <is>
          <t>Gateway VPC Endpoint とRDSのエンドポイント（DNS名）を使うために必要（Work 01 資料10.）</t>
        </is>
      </c>
    </row>
    <row r="14" ht="23" customHeight="1">
      <c r="A14" s="3" t="inlineStr">
        <is>
          <t>共通設定</t>
        </is>
      </c>
      <c r="B14" s="3" t="inlineStr">
        <is>
          <t>VPCのDNSホスト名</t>
        </is>
      </c>
      <c r="C14" s="4" t="inlineStr">
        <is>
          <t>有効</t>
        </is>
      </c>
      <c r="D14" s="5" t="inlineStr">
        <is>
          <t>Work 01準拠</t>
        </is>
      </c>
      <c r="E14" s="6" t="inlineStr">
        <is>
          <t>Work 01 資料10.</t>
        </is>
      </c>
    </row>
    <row r="15" ht="40" customHeight="1">
      <c r="A15" s="3" t="inlineStr">
        <is>
          <t>共通設定</t>
        </is>
      </c>
      <c r="B15" s="3" t="inlineStr">
        <is>
          <t>NAT Gateway</t>
        </is>
      </c>
      <c r="C15" s="4" t="inlineStr">
        <is>
          <t>配置しない</t>
        </is>
      </c>
      <c r="D15" s="5" t="inlineStr">
        <is>
          <t>Work 01準拠</t>
        </is>
      </c>
      <c r="E15" s="6" t="inlineStr">
        <is>
          <t>EC2からインターネットへは直接通信できない（Work 01 資料9.）</t>
        </is>
      </c>
    </row>
    <row r="16" ht="40" customHeight="1">
      <c r="A16" s="3" t="inlineStr">
        <is>
          <t>共通設定</t>
        </is>
      </c>
      <c r="B16" s="3" t="inlineStr">
        <is>
          <t>SGの既定の送信ルール</t>
        </is>
      </c>
      <c r="C16" s="4" t="inlineStr">
        <is>
          <t>作成時に自動で入る「すべての送信を許可」ルールは削除し、03_SecurityGroup のルールだけにする</t>
        </is>
      </c>
      <c r="D16" s="5" t="inlineStr">
        <is>
          <t>Work 01準拠</t>
        </is>
      </c>
      <c r="E16" s="6" t="inlineStr">
        <is>
          <t>Security Groupは必要最小限の通信だけを許可する（Work 01 資料6.）</t>
        </is>
      </c>
    </row>
    <row r="17" ht="40" customHeight="1">
      <c r="A17" s="3" t="inlineStr">
        <is>
          <t>共通設定</t>
        </is>
      </c>
      <c r="B17" s="3" t="inlineStr">
        <is>
          <t>このシートの対象外</t>
        </is>
      </c>
      <c r="C17" s="9" t="inlineStr">
        <is>
          <t>ALBのリスナー・証明書・ターゲットグループの詳細、IAMポリシーの内容、ドメインとDNSレコード</t>
        </is>
      </c>
      <c r="D17" s="5" t="inlineStr">
        <is>
          <t>要確認</t>
        </is>
      </c>
      <c r="E17" s="6" t="inlineStr">
        <is>
          <t>要件が決まってから追加する</t>
        </is>
      </c>
    </row>
    <row r="18" ht="40" customHeight="1">
      <c r="A18" s="3" t="inlineStr">
        <is>
          <t>凡例</t>
        </is>
      </c>
      <c r="B18" s="3" t="inlineStr">
        <is>
          <t>値の区分：Work 01準拠</t>
        </is>
      </c>
      <c r="C18" s="4" t="inlineStr">
        <is>
          <t>Work 01 の構成図・構成説明資料に書かれている値</t>
        </is>
      </c>
      <c r="D18" s="5" t="inlineStr">
        <is>
          <t>Work 01準拠</t>
        </is>
      </c>
      <c r="E18" s="6" t="inlineStr"/>
    </row>
    <row r="19" ht="40" customHeight="1">
      <c r="A19" s="3" t="inlineStr">
        <is>
          <t>凡例</t>
        </is>
      </c>
      <c r="B19" s="3" t="inlineStr">
        <is>
          <t>値の区分：設計上の仮値</t>
        </is>
      </c>
      <c r="C19" s="4" t="inlineStr">
        <is>
          <t>Work 01 に記載がなく、説明のために仮に決めた値。構築時に見直す</t>
        </is>
      </c>
      <c r="D19" s="5" t="inlineStr">
        <is>
          <t>設計上の仮値</t>
        </is>
      </c>
      <c r="E19" s="6" t="inlineStr">
        <is>
          <t>セルは黄色</t>
        </is>
      </c>
    </row>
    <row r="20" ht="23" customHeight="1">
      <c r="A20" s="3" t="inlineStr">
        <is>
          <t>凡例</t>
        </is>
      </c>
      <c r="B20" s="3" t="inlineStr">
        <is>
          <t>値の区分：要確認</t>
        </is>
      </c>
      <c r="C20" s="4" t="inlineStr">
        <is>
          <t>実環境や要件が決まらないと確定できない値。推測で値を入れていない</t>
        </is>
      </c>
      <c r="D20" s="5" t="inlineStr">
        <is>
          <t>要確認</t>
        </is>
      </c>
      <c r="E20" s="6" t="inlineStr">
        <is>
          <t>セルは赤</t>
        </is>
      </c>
    </row>
    <row r="21" ht="23" customHeight="1">
      <c r="A21" s="3" t="inlineStr">
        <is>
          <t>凡例</t>
        </is>
      </c>
      <c r="B21" s="3" t="inlineStr">
        <is>
          <t>列の色</t>
        </is>
      </c>
      <c r="C21" s="4" t="inlineStr">
        <is>
          <t>濃紺の見出し＝設定値の列、青の見出しと灰色のセル＝根拠・説明の列</t>
        </is>
      </c>
      <c r="D21" s="5" t="inlineStr"/>
      <c r="E21" s="6" t="inlineStr">
        <is>
          <t>値の区分は一覧から選べる（入力規則）</t>
        </is>
      </c>
    </row>
    <row r="22" ht="23" customHeight="1">
      <c r="A22" s="3" t="inlineStr">
        <is>
          <t>集計</t>
        </is>
      </c>
      <c r="B22" s="3" t="inlineStr">
        <is>
          <t>Work 01準拠の件数</t>
        </is>
      </c>
      <c r="C22" s="10">
        <f>COUNTIF('00_概要'!D2:D17,"Work 01準拠")+COUNTIF('01_VPC・Subnet'!J2:J7,"Work 01準拠")+COUNTIF('02_RouteTable'!G2:G6,"Work 01準拠")+COUNTIF('03_SecurityGroup'!J2:J11,"Work 01準拠")+COUNTIF('04_EC2'!E2:E19,"Work 01準拠")+COUNTIF('05_RDS'!D2:D23,"Work 01準拠")+COUNTIF('06_VPC_Endpoint'!J2:J3,"Work 01準拠")</f>
        <v/>
      </c>
      <c r="D22" s="5" t="inlineStr"/>
      <c r="E22" s="6" t="inlineStr">
        <is>
          <t>00〜06シートの「値の区分」を数える（数式）</t>
        </is>
      </c>
    </row>
    <row r="23" ht="23" customHeight="1">
      <c r="A23" s="3" t="inlineStr">
        <is>
          <t>集計</t>
        </is>
      </c>
      <c r="B23" s="3" t="inlineStr">
        <is>
          <t>設計上の仮値の件数</t>
        </is>
      </c>
      <c r="C23" s="10">
        <f>COUNTIF('00_概要'!D2:D17,"設計上の仮値")+COUNTIF('01_VPC・Subnet'!J2:J7,"設計上の仮値")+COUNTIF('02_RouteTable'!G2:G6,"設計上の仮値")+COUNTIF('03_SecurityGroup'!J2:J11,"設計上の仮値")+COUNTIF('04_EC2'!E2:E19,"設計上の仮値")+COUNTIF('05_RDS'!D2:D23,"設計上の仮値")+COUNTIF('06_VPC_Endpoint'!J2:J3,"設計上の仮値")</f>
        <v/>
      </c>
      <c r="D23" s="5" t="inlineStr"/>
      <c r="E23" s="6" t="inlineStr">
        <is>
          <t>同上</t>
        </is>
      </c>
    </row>
    <row r="24" ht="23" customHeight="1">
      <c r="A24" s="3" t="inlineStr">
        <is>
          <t>集計</t>
        </is>
      </c>
      <c r="B24" s="3" t="inlineStr">
        <is>
          <t>要確認の件数</t>
        </is>
      </c>
      <c r="C24" s="10">
        <f>COUNTIF('00_概要'!D2:D17,"要確認")+COUNTIF('01_VPC・Subnet'!J2:J7,"要確認")+COUNTIF('02_RouteTable'!G2:G6,"要確認")+COUNTIF('03_SecurityGroup'!J2:J11,"要確認")+COUNTIF('04_EC2'!E2:E19,"要確認")+COUNTIF('05_RDS'!D2:D23,"要確認")+COUNTIF('06_VPC_Endpoint'!J2:J3,"要確認")</f>
        <v/>
      </c>
      <c r="D24" s="5" t="inlineStr"/>
      <c r="E24" s="6" t="inlineStr">
        <is>
          <t>構築前に確認・決定が必要な項目の数</t>
        </is>
      </c>
    </row>
    <row r="25" ht="57" customHeight="1">
      <c r="A25" s="3" t="inlineStr">
        <is>
          <t>集計</t>
        </is>
      </c>
      <c r="B25" s="3" t="inlineStr">
        <is>
          <t>インターネットからの受信を許可しているSGルール</t>
        </is>
      </c>
      <c r="C25" s="10">
        <f>COUNTIFS('03_SecurityGroup'!D2:D11,"Inbound",'03_SecurityGroup'!G2:G11,"0.0.0.0/0")</f>
        <v/>
      </c>
      <c r="D25" s="5" t="inlineStr"/>
      <c r="E25" s="6" t="inlineStr">
        <is>
          <t>03_SecurityGroup から数える。この構成では SG-ALB の443番の1件だけ</t>
        </is>
      </c>
    </row>
    <row r="26" ht="40" customHeight="1">
      <c r="A26" s="3" t="inlineStr">
        <is>
          <t>集計</t>
        </is>
      </c>
      <c r="B26" s="3" t="inlineStr">
        <is>
          <t>そのうち443番以外のルール</t>
        </is>
      </c>
      <c r="C26" s="10">
        <f>COUNTIF('03_SecurityGroup'!I2:I11,"要注意")</f>
        <v/>
      </c>
      <c r="D26" s="5" t="inlineStr"/>
      <c r="E26" s="6" t="inlineStr">
        <is>
          <t>0件であること（1件以上なら03_SecurityGroupの「要注意」の行を確認）</t>
        </is>
      </c>
    </row>
  </sheetData>
  <autoFilter ref="A1:E26"/>
  <conditionalFormatting sqref="D2:D26">
    <cfRule type="cellIs" priority="1" operator="equal" dxfId="0">
      <formula>"Work 01準拠"</formula>
    </cfRule>
    <cfRule type="cellIs" priority="2" operator="equal" dxfId="1">
      <formula>"設計上の仮値"</formula>
    </cfRule>
    <cfRule type="cellIs" priority="3" operator="equal" dxfId="2">
      <formula>"要確認"</formula>
    </cfRule>
  </conditionalFormatting>
  <conditionalFormatting sqref="C26">
    <cfRule type="cellIs" priority="4" operator="greaterThan" dxfId="3">
      <formula>0</formula>
    </cfRule>
  </conditionalFormatting>
  <dataValidations count="1">
    <dataValidation sqref="D2:D26" showDropDown="0" showInputMessage="0" showErrorMessage="1" allowBlank="1" errorTitle="値の区分" error="「Work 01準拠」「設計上の仮値」「要確認」から選んでください。" type="list">
      <formula1>"Work 01準拠,設計上の仮値,要確認"</formula1>
    </dataValidation>
  </dataValidations>
  <printOptions horizontalCentered="1"/>
  <pageMargins left="0.4" right="0.4" top="0.6" bottom="0.6" header="0.25" footer="0.25"/>
  <pageSetup orientation="landscape" paperSize="9" fitToHeight="0" fitToWidth="1"/>
  <headerFooter>
    <oddHeader>&amp;L&amp;8 AWS三層構成 パラメータシート（自主制作サンプル）&amp;R&amp;8 &amp;A</oddHeader>
    <oddFooter>&amp;L&amp;8 AWSアカウントへの構築は行っていない設計サンプルです&amp;R&amp;8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K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9" customWidth="1" min="2" max="2"/>
    <col width="13" customWidth="1" min="3" max="3"/>
    <col width="27" customWidth="1" min="4" max="4"/>
    <col width="17" customWidth="1" min="5" max="5"/>
    <col width="14" customWidth="1" min="6" max="6"/>
    <col width="10" customWidth="1" min="7" max="7"/>
    <col width="30" customWidth="1" min="8" max="8"/>
    <col width="21" customWidth="1" min="9" max="9"/>
    <col width="13" customWidth="1" min="10" max="10"/>
    <col width="46" customWidth="1" min="11" max="11"/>
  </cols>
  <sheetData>
    <row r="1" ht="32" customHeight="1">
      <c r="A1" s="1" t="inlineStr">
        <is>
          <t>No</t>
        </is>
      </c>
      <c r="B1" s="1" t="inlineStr">
        <is>
          <t>VPC名</t>
        </is>
      </c>
      <c r="C1" s="1" t="inlineStr">
        <is>
          <t>CIDR
（VPC）</t>
        </is>
      </c>
      <c r="D1" s="1" t="inlineStr">
        <is>
          <t>Subnet名</t>
        </is>
      </c>
      <c r="E1" s="1" t="inlineStr">
        <is>
          <t>Availability Zone</t>
        </is>
      </c>
      <c r="F1" s="1" t="inlineStr">
        <is>
          <t>Subnet CIDR</t>
        </is>
      </c>
      <c r="G1" s="1" t="inlineStr">
        <is>
          <t>Public /
Private</t>
        </is>
      </c>
      <c r="H1" s="1" t="inlineStr">
        <is>
          <t>用途</t>
        </is>
      </c>
      <c r="I1" s="1" t="inlineStr">
        <is>
          <t>関連する
ルートテーブル</t>
        </is>
      </c>
      <c r="J1" s="1" t="inlineStr">
        <is>
          <t>値の区分</t>
        </is>
      </c>
      <c r="K1" s="2" t="inlineStr">
        <is>
          <t>根拠・備考</t>
        </is>
      </c>
    </row>
    <row r="2" ht="57" customHeight="1">
      <c r="A2" s="11" t="n">
        <v>1</v>
      </c>
      <c r="B2" s="7" t="inlineStr">
        <is>
          <t>sample-3tier-vpc</t>
        </is>
      </c>
      <c r="C2" s="4" t="inlineStr">
        <is>
          <t>10.0.0.0/16</t>
        </is>
      </c>
      <c r="D2" s="7" t="inlineStr">
        <is>
          <t>sample-3tier-subnet-public-a</t>
        </is>
      </c>
      <c r="E2" s="4" t="inlineStr">
        <is>
          <t>ap-northeast-1a</t>
        </is>
      </c>
      <c r="F2" s="4" t="inlineStr">
        <is>
          <t>10.0.0.0/24</t>
        </is>
      </c>
      <c r="G2" s="4" t="inlineStr">
        <is>
          <t>Public</t>
        </is>
      </c>
      <c r="H2" s="4" t="inlineStr">
        <is>
          <t>ALB（AZ-Aのノード）</t>
        </is>
      </c>
      <c r="I2" s="7" t="inlineStr">
        <is>
          <t>sample-3tier-rt-public</t>
        </is>
      </c>
      <c r="J2" s="5" t="inlineStr">
        <is>
          <t>Work 01準拠</t>
        </is>
      </c>
      <c r="K2" s="6" t="inlineStr">
        <is>
          <t>Work 01 構成図・資料3.。ALBには2つ以上のAZのサブネットが必要で、各サブネットは /27 以上（/24 で満たす）</t>
        </is>
      </c>
    </row>
    <row r="3" ht="40" customHeight="1">
      <c r="A3" s="11" t="n">
        <v>2</v>
      </c>
      <c r="B3" s="7" t="inlineStr">
        <is>
          <t>sample-3tier-vpc</t>
        </is>
      </c>
      <c r="C3" s="4" t="inlineStr">
        <is>
          <t>10.0.0.0/16</t>
        </is>
      </c>
      <c r="D3" s="7" t="inlineStr">
        <is>
          <t>sample-3tier-subnet-public-c</t>
        </is>
      </c>
      <c r="E3" s="4" t="inlineStr">
        <is>
          <t>ap-northeast-1c</t>
        </is>
      </c>
      <c r="F3" s="4" t="inlineStr">
        <is>
          <t>10.0.1.0/24</t>
        </is>
      </c>
      <c r="G3" s="4" t="inlineStr">
        <is>
          <t>Public</t>
        </is>
      </c>
      <c r="H3" s="4" t="inlineStr">
        <is>
          <t>ALB（AZ-Cのノード）</t>
        </is>
      </c>
      <c r="I3" s="7" t="inlineStr">
        <is>
          <t>sample-3tier-rt-public</t>
        </is>
      </c>
      <c r="J3" s="5" t="inlineStr">
        <is>
          <t>Work 01準拠</t>
        </is>
      </c>
      <c r="K3" s="6" t="inlineStr">
        <is>
          <t>Work 01 構成図・資料3.</t>
        </is>
      </c>
    </row>
    <row r="4" ht="57" customHeight="1">
      <c r="A4" s="11" t="n">
        <v>3</v>
      </c>
      <c r="B4" s="7" t="inlineStr">
        <is>
          <t>sample-3tier-vpc</t>
        </is>
      </c>
      <c r="C4" s="4" t="inlineStr">
        <is>
          <t>10.0.0.0/16</t>
        </is>
      </c>
      <c r="D4" s="7" t="inlineStr">
        <is>
          <t>sample-3tier-subnet-app-a</t>
        </is>
      </c>
      <c r="E4" s="4" t="inlineStr">
        <is>
          <t>ap-northeast-1a</t>
        </is>
      </c>
      <c r="F4" s="4" t="inlineStr">
        <is>
          <t>10.0.10.0/24</t>
        </is>
      </c>
      <c r="G4" s="4" t="inlineStr">
        <is>
          <t>Private</t>
        </is>
      </c>
      <c r="H4" s="4" t="inlineStr">
        <is>
          <t>EC2（sample-3tier-web-a）
EC2 Instance Connect Endpoint</t>
        </is>
      </c>
      <c r="I4" s="7" t="inlineStr">
        <is>
          <t>sample-3tier-rt-app</t>
        </is>
      </c>
      <c r="J4" s="5" t="inlineStr">
        <is>
          <t>Work 01準拠</t>
        </is>
      </c>
      <c r="K4" s="6" t="inlineStr">
        <is>
          <t>Work 01 構成図・資料3.。インターネットへの経路を持たない。パブリックIPの自動割り当ては無効にする</t>
        </is>
      </c>
    </row>
    <row r="5" ht="40" customHeight="1">
      <c r="A5" s="11" t="n">
        <v>4</v>
      </c>
      <c r="B5" s="7" t="inlineStr">
        <is>
          <t>sample-3tier-vpc</t>
        </is>
      </c>
      <c r="C5" s="4" t="inlineStr">
        <is>
          <t>10.0.0.0/16</t>
        </is>
      </c>
      <c r="D5" s="7" t="inlineStr">
        <is>
          <t>sample-3tier-subnet-app-c</t>
        </is>
      </c>
      <c r="E5" s="4" t="inlineStr">
        <is>
          <t>ap-northeast-1c</t>
        </is>
      </c>
      <c r="F5" s="4" t="inlineStr">
        <is>
          <t>10.0.11.0/24</t>
        </is>
      </c>
      <c r="G5" s="4" t="inlineStr">
        <is>
          <t>Private</t>
        </is>
      </c>
      <c r="H5" s="4" t="inlineStr">
        <is>
          <t>EC2（sample-3tier-web-c）</t>
        </is>
      </c>
      <c r="I5" s="7" t="inlineStr">
        <is>
          <t>sample-3tier-rt-app</t>
        </is>
      </c>
      <c r="J5" s="5" t="inlineStr">
        <is>
          <t>Work 01準拠</t>
        </is>
      </c>
      <c r="K5" s="6" t="inlineStr">
        <is>
          <t>Work 01 構成図・資料3.。パブリックIPの自動割り当ては無効にする</t>
        </is>
      </c>
    </row>
    <row r="6" ht="40" customHeight="1">
      <c r="A6" s="11" t="n">
        <v>5</v>
      </c>
      <c r="B6" s="7" t="inlineStr">
        <is>
          <t>sample-3tier-vpc</t>
        </is>
      </c>
      <c r="C6" s="4" t="inlineStr">
        <is>
          <t>10.0.0.0/16</t>
        </is>
      </c>
      <c r="D6" s="7" t="inlineStr">
        <is>
          <t>sample-3tier-subnet-db-a</t>
        </is>
      </c>
      <c r="E6" s="4" t="inlineStr">
        <is>
          <t>ap-northeast-1a</t>
        </is>
      </c>
      <c r="F6" s="4" t="inlineStr">
        <is>
          <t>10.0.20.0/24</t>
        </is>
      </c>
      <c r="G6" s="4" t="inlineStr">
        <is>
          <t>Private</t>
        </is>
      </c>
      <c r="H6" s="4" t="inlineStr">
        <is>
          <t>RDS（Single-AZのDBインスタンス）</t>
        </is>
      </c>
      <c r="I6" s="7" t="inlineStr">
        <is>
          <t>sample-3tier-rt-db</t>
        </is>
      </c>
      <c r="J6" s="5" t="inlineStr">
        <is>
          <t>Work 01準拠</t>
        </is>
      </c>
      <c r="K6" s="6" t="inlineStr">
        <is>
          <t>Work 01 構成図・資料3.。DBサブネットグループに含める</t>
        </is>
      </c>
    </row>
    <row r="7" ht="57" customHeight="1">
      <c r="A7" s="11" t="n">
        <v>6</v>
      </c>
      <c r="B7" s="7" t="inlineStr">
        <is>
          <t>sample-3tier-vpc</t>
        </is>
      </c>
      <c r="C7" s="4" t="inlineStr">
        <is>
          <t>10.0.0.0/16</t>
        </is>
      </c>
      <c r="D7" s="7" t="inlineStr">
        <is>
          <t>sample-3tier-subnet-db-c</t>
        </is>
      </c>
      <c r="E7" s="4" t="inlineStr">
        <is>
          <t>ap-northeast-1c</t>
        </is>
      </c>
      <c r="F7" s="4" t="inlineStr">
        <is>
          <t>10.0.21.0/24</t>
        </is>
      </c>
      <c r="G7" s="4" t="inlineStr">
        <is>
          <t>Private</t>
        </is>
      </c>
      <c r="H7" s="4" t="inlineStr">
        <is>
          <t>DBサブネットグループ用（インスタンスなし。Multi-AZ化するときのスタンバイ配置先）</t>
        </is>
      </c>
      <c r="I7" s="7" t="inlineStr">
        <is>
          <t>sample-3tier-rt-db</t>
        </is>
      </c>
      <c r="J7" s="5" t="inlineStr">
        <is>
          <t>Work 01準拠</t>
        </is>
      </c>
      <c r="K7" s="6" t="inlineStr">
        <is>
          <t>Single-AZでも、DBサブネットグループには2つのAZのサブネットが必要（Work 01 資料7.）</t>
        </is>
      </c>
    </row>
  </sheetData>
  <autoFilter ref="A1:K7"/>
  <conditionalFormatting sqref="J2:J7">
    <cfRule type="cellIs" priority="1" operator="equal" dxfId="0">
      <formula>"Work 01準拠"</formula>
    </cfRule>
    <cfRule type="cellIs" priority="2" operator="equal" dxfId="1">
      <formula>"設計上の仮値"</formula>
    </cfRule>
    <cfRule type="cellIs" priority="3" operator="equal" dxfId="2">
      <formula>"要確認"</formula>
    </cfRule>
  </conditionalFormatting>
  <dataValidations count="4">
    <dataValidation sqref="J2:J7" showDropDown="0" showInputMessage="0" showErrorMessage="1" allowBlank="1" errorTitle="値の区分" error="「Work 01準拠」「設計上の仮値」「要確認」から選んでください。" type="list">
      <formula1>"Work 01準拠,設計上の仮値,要確認"</formula1>
    </dataValidation>
    <dataValidation sqref="G2:G7" showDropDown="0" showInputMessage="0" showErrorMessage="1" allowBlank="1" errorTitle="Public / Private" error="一覧から選んでください：Public、Private" type="list">
      <formula1>"Public,Private"</formula1>
    </dataValidation>
    <dataValidation sqref="E2:E7" showDropDown="0" showInputMessage="0" showErrorMessage="1" allowBlank="1" errorTitle="Availability Zone" error="一覧から選んでください：ap-northeast-1a、ap-northeast-1c" type="list">
      <formula1>"ap-northeast-1a,ap-northeast-1c"</formula1>
    </dataValidation>
    <dataValidation sqref="I2:I7" showDropDown="0" showInputMessage="0" showErrorMessage="1" allowBlank="1" errorTitle="関連するルートテーブル" error="一覧から選んでください：sample-3tier-rt-public、sample-3tier-rt-app、sample-3tier-rt-db" type="list">
      <formula1>"sample-3tier-rt-public,sample-3tier-rt-app,sample-3tier-rt-db"</formula1>
    </dataValidation>
  </dataValidations>
  <printOptions horizontalCentered="1"/>
  <pageMargins left="0.4" right="0.4" top="0.6" bottom="0.6" header="0.25" footer="0.25"/>
  <pageSetup orientation="landscape" paperSize="9" fitToHeight="0" fitToWidth="1"/>
  <headerFooter>
    <oddHeader>&amp;L&amp;8 AWS三層構成 パラメータシート（自主制作サンプル）&amp;R&amp;8 &amp;A</oddHeader>
    <oddFooter>&amp;L&amp;8 AWSアカウントへの構築は行っていない設計サンプルです&amp;R&amp;8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H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1" customWidth="1" min="2" max="2"/>
    <col width="27" customWidth="1" min="3" max="3"/>
    <col width="30" customWidth="1" min="4" max="4"/>
    <col width="30" customWidth="1" min="5" max="5"/>
    <col width="40" customWidth="1" min="6" max="6"/>
    <col width="13" customWidth="1" min="7" max="7"/>
    <col width="44" customWidth="1" min="8" max="8"/>
  </cols>
  <sheetData>
    <row r="1" ht="32" customHeight="1">
      <c r="A1" s="1" t="inlineStr">
        <is>
          <t>No</t>
        </is>
      </c>
      <c r="B1" s="1" t="inlineStr">
        <is>
          <t>ルートテーブル名</t>
        </is>
      </c>
      <c r="C1" s="1" t="inlineStr">
        <is>
          <t>関連Subnet</t>
        </is>
      </c>
      <c r="D1" s="1" t="inlineStr">
        <is>
          <t>Destination</t>
        </is>
      </c>
      <c r="E1" s="1" t="inlineStr">
        <is>
          <t>Target</t>
        </is>
      </c>
      <c r="F1" s="1" t="inlineStr">
        <is>
          <t>用途・説明</t>
        </is>
      </c>
      <c r="G1" s="1" t="inlineStr">
        <is>
          <t>値の区分</t>
        </is>
      </c>
      <c r="H1" s="2" t="inlineStr">
        <is>
          <t>根拠・備考</t>
        </is>
      </c>
    </row>
    <row r="2" ht="74" customHeight="1">
      <c r="A2" s="11" t="n">
        <v>1</v>
      </c>
      <c r="B2" s="7" t="inlineStr">
        <is>
          <t>sample-3tier-rt-public</t>
        </is>
      </c>
      <c r="C2" s="7" t="inlineStr">
        <is>
          <t>sample-3tier-subnet-public-a
sample-3tier-subnet-public-c</t>
        </is>
      </c>
      <c r="D2" s="4" t="inlineStr">
        <is>
          <t>10.0.0.0/16</t>
        </is>
      </c>
      <c r="E2" s="4" t="inlineStr">
        <is>
          <t>local</t>
        </is>
      </c>
      <c r="F2" s="4" t="inlineStr">
        <is>
          <t>VPC内の通信（ルートテーブル作成時に自動で入る経路）</t>
        </is>
      </c>
      <c r="G2" s="5" t="inlineStr">
        <is>
          <t>Work 01準拠</t>
        </is>
      </c>
      <c r="H2" s="6" t="inlineStr">
        <is>
          <t>Work 01 資料4. ルートテーブル</t>
        </is>
      </c>
    </row>
    <row r="3" ht="74" customHeight="1">
      <c r="A3" s="11" t="n">
        <v>2</v>
      </c>
      <c r="B3" s="7" t="inlineStr">
        <is>
          <t>sample-3tier-rt-public</t>
        </is>
      </c>
      <c r="C3" s="7" t="inlineStr">
        <is>
          <t>sample-3tier-subnet-public-a
sample-3tier-subnet-public-c</t>
        </is>
      </c>
      <c r="D3" s="4" t="inlineStr">
        <is>
          <t>0.0.0.0/0</t>
        </is>
      </c>
      <c r="E3" s="7" t="inlineStr">
        <is>
          <t>Internet Gateway（sample-3tier-igw）</t>
        </is>
      </c>
      <c r="F3" s="4" t="inlineStr">
        <is>
          <t>インターネットとの通信。ALBが利用者からのHTTPSを受けるために必要。この経路があるサブネットがPublic Subnet</t>
        </is>
      </c>
      <c r="G3" s="5" t="inlineStr">
        <is>
          <t>Work 01準拠</t>
        </is>
      </c>
      <c r="H3" s="6" t="inlineStr">
        <is>
          <t>Work 01 構成図（RT: 0.0.0.0/0 → IGW）・資料5.</t>
        </is>
      </c>
    </row>
    <row r="4" ht="40" customHeight="1">
      <c r="A4" s="11" t="n">
        <v>3</v>
      </c>
      <c r="B4" s="7" t="inlineStr">
        <is>
          <t>sample-3tier-rt-app</t>
        </is>
      </c>
      <c r="C4" s="7" t="inlineStr">
        <is>
          <t>sample-3tier-subnet-app-a
sample-3tier-subnet-app-c</t>
        </is>
      </c>
      <c r="D4" s="4" t="inlineStr">
        <is>
          <t>10.0.0.0/16</t>
        </is>
      </c>
      <c r="E4" s="4" t="inlineStr">
        <is>
          <t>local</t>
        </is>
      </c>
      <c r="F4" s="4" t="inlineStr">
        <is>
          <t>ALB・RDS・EC2 Instance Connect Endpoint との通信</t>
        </is>
      </c>
      <c r="G4" s="5" t="inlineStr">
        <is>
          <t>Work 01準拠</t>
        </is>
      </c>
      <c r="H4" s="6" t="inlineStr">
        <is>
          <t>Work 01 資料4.。NAT Gatewayを置かないため、0.0.0.0/0 の経路は設定しない</t>
        </is>
      </c>
    </row>
    <row r="5" ht="57" customHeight="1">
      <c r="A5" s="11" t="n">
        <v>4</v>
      </c>
      <c r="B5" s="7" t="inlineStr">
        <is>
          <t>sample-3tier-rt-app</t>
        </is>
      </c>
      <c r="C5" s="7" t="inlineStr">
        <is>
          <t>sample-3tier-subnet-app-a
sample-3tier-subnet-app-c</t>
        </is>
      </c>
      <c r="D5" s="4" t="inlineStr">
        <is>
          <t>S3のプレフィックスリスト（com.amazonaws.ap-northeast-1.s3）</t>
        </is>
      </c>
      <c r="E5" s="7" t="inlineStr">
        <is>
          <t>Gateway VPC Endpoint（sample-3tier-vpce-s3）</t>
        </is>
      </c>
      <c r="F5" s="4" t="inlineStr">
        <is>
          <t>OSパッケージの更新（dnf）。Gateway Endpointをこのルートテーブルに関連付けると自動で追加される</t>
        </is>
      </c>
      <c r="G5" s="5" t="inlineStr">
        <is>
          <t>Work 01準拠</t>
        </is>
      </c>
      <c r="H5" s="6" t="inlineStr">
        <is>
          <t>Work 01 構成図（RT: S3 → Gateway VPCE）・資料4-3。プレフィックスリストのID（pl-で始まる値）は構築時に決まるため記載しない</t>
        </is>
      </c>
    </row>
    <row r="6" ht="40" customHeight="1">
      <c r="A6" s="11" t="n">
        <v>5</v>
      </c>
      <c r="B6" s="7" t="inlineStr">
        <is>
          <t>sample-3tier-rt-db</t>
        </is>
      </c>
      <c r="C6" s="7" t="inlineStr">
        <is>
          <t>sample-3tier-subnet-db-a
sample-3tier-subnet-db-c</t>
        </is>
      </c>
      <c r="D6" s="4" t="inlineStr">
        <is>
          <t>10.0.0.0/16</t>
        </is>
      </c>
      <c r="E6" s="4" t="inlineStr">
        <is>
          <t>local</t>
        </is>
      </c>
      <c r="F6" s="4" t="inlineStr">
        <is>
          <t>VPC内の通信のみ。インターネットへの経路は持たない</t>
        </is>
      </c>
      <c r="G6" s="5" t="inlineStr">
        <is>
          <t>Work 01準拠</t>
        </is>
      </c>
      <c r="H6" s="6" t="inlineStr">
        <is>
          <t>Work 01 構成図（RT: local のみ）・資料4.</t>
        </is>
      </c>
    </row>
  </sheetData>
  <autoFilter ref="A1:H6"/>
  <conditionalFormatting sqref="G2:G6">
    <cfRule type="cellIs" priority="1" operator="equal" dxfId="0">
      <formula>"Work 01準拠"</formula>
    </cfRule>
    <cfRule type="cellIs" priority="2" operator="equal" dxfId="1">
      <formula>"設計上の仮値"</formula>
    </cfRule>
    <cfRule type="cellIs" priority="3" operator="equal" dxfId="2">
      <formula>"要確認"</formula>
    </cfRule>
  </conditionalFormatting>
  <dataValidations count="2">
    <dataValidation sqref="G2:G6" showDropDown="0" showInputMessage="0" showErrorMessage="1" allowBlank="1" errorTitle="値の区分" error="「Work 01準拠」「設計上の仮値」「要確認」から選んでください。" type="list">
      <formula1>"Work 01準拠,設計上の仮値,要確認"</formula1>
    </dataValidation>
    <dataValidation sqref="B2:B6" showDropDown="0" showInputMessage="0" showErrorMessage="1" allowBlank="1" errorTitle="ルートテーブル名" error="一覧から選んでください：sample-3tier-rt-public、sample-3tier-rt-app、sample-3tier-rt-db" type="list">
      <formula1>"sample-3tier-rt-public,sample-3tier-rt-app,sample-3tier-rt-db"</formula1>
    </dataValidation>
  </dataValidations>
  <printOptions horizontalCentered="1"/>
  <pageMargins left="0.4" right="0.4" top="0.6" bottom="0.6" header="0.25" footer="0.25"/>
  <pageSetup orientation="landscape" paperSize="9" fitToHeight="0" fitToWidth="1"/>
  <headerFooter>
    <oddHeader>&amp;L&amp;8 AWS三層構成 パラメータシート（自主制作サンプル）&amp;R&amp;8 &amp;A</oddHeader>
    <oddFooter>&amp;L&amp;8 AWSアカウントへの構築は行っていない設計サンプルです&amp;R&amp;8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K1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5" customWidth="1" min="2" max="2"/>
    <col width="27" customWidth="1" min="3" max="3"/>
    <col width="12" customWidth="1" min="4" max="4"/>
    <col width="11" customWidth="1" min="5" max="5"/>
    <col width="9" customWidth="1" min="6" max="6"/>
    <col width="24" customWidth="1" min="7" max="7"/>
    <col width="38" customWidth="1" min="8" max="8"/>
    <col width="19" customWidth="1" min="9" max="9"/>
    <col width="13" customWidth="1" min="10" max="10"/>
    <col width="40" customWidth="1" min="11" max="11"/>
  </cols>
  <sheetData>
    <row r="1" ht="32" customHeight="1">
      <c r="A1" s="1" t="inlineStr">
        <is>
          <t>No</t>
        </is>
      </c>
      <c r="B1" s="1" t="inlineStr">
        <is>
          <t>Security
Group名</t>
        </is>
      </c>
      <c r="C1" s="1" t="inlineStr">
        <is>
          <t>対象リソース</t>
        </is>
      </c>
      <c r="D1" s="1" t="inlineStr">
        <is>
          <t>Inbound /
Outbound</t>
        </is>
      </c>
      <c r="E1" s="1" t="inlineStr">
        <is>
          <t>プロトコル</t>
        </is>
      </c>
      <c r="F1" s="1" t="inlineStr">
        <is>
          <t>ポート
番号</t>
        </is>
      </c>
      <c r="G1" s="1" t="inlineStr">
        <is>
          <t>送信元・宛先</t>
        </is>
      </c>
      <c r="H1" s="1" t="inlineStr">
        <is>
          <t>許可理由</t>
        </is>
      </c>
      <c r="I1" s="1" t="inlineStr">
        <is>
          <t>インターネット
公開チェック</t>
        </is>
      </c>
      <c r="J1" s="1" t="inlineStr">
        <is>
          <t>値の区分</t>
        </is>
      </c>
      <c r="K1" s="2" t="inlineStr">
        <is>
          <t>根拠・備考</t>
        </is>
      </c>
    </row>
    <row r="2" ht="40" customHeight="1">
      <c r="A2" s="11" t="n">
        <v>1</v>
      </c>
      <c r="B2" s="4" t="inlineStr">
        <is>
          <t>SG-ALB</t>
        </is>
      </c>
      <c r="C2" s="4" t="inlineStr">
        <is>
          <t>Application Load Balancer</t>
        </is>
      </c>
      <c r="D2" s="4" t="inlineStr">
        <is>
          <t>Inbound</t>
        </is>
      </c>
      <c r="E2" s="4" t="inlineStr">
        <is>
          <t>TCP</t>
        </is>
      </c>
      <c r="F2" s="4" t="n">
        <v>443</v>
      </c>
      <c r="G2" s="4" t="inlineStr">
        <is>
          <t>0.0.0.0/0</t>
        </is>
      </c>
      <c r="H2" s="4" t="inlineStr">
        <is>
          <t>利用者からのHTTPSを受け付ける。インターネットに公開するのはこのルールだけ</t>
        </is>
      </c>
      <c r="I2" s="5">
        <f>IF(AND(D2="Inbound",G2="0.0.0.0/0"),IF(F2=443,"公開（HTTPSのみ）","要注意"),"—")</f>
        <v/>
      </c>
      <c r="J2" s="5" t="inlineStr">
        <is>
          <t>Work 01準拠</t>
        </is>
      </c>
      <c r="K2" s="6" t="inlineStr">
        <is>
          <t>Work 01 資料6.</t>
        </is>
      </c>
    </row>
    <row r="3" ht="40" customHeight="1">
      <c r="A3" s="11" t="n">
        <v>2</v>
      </c>
      <c r="B3" s="4" t="inlineStr">
        <is>
          <t>SG-ALB</t>
        </is>
      </c>
      <c r="C3" s="4" t="inlineStr">
        <is>
          <t>Application Load Balancer</t>
        </is>
      </c>
      <c r="D3" s="4" t="inlineStr">
        <is>
          <t>Outbound</t>
        </is>
      </c>
      <c r="E3" s="4" t="inlineStr">
        <is>
          <t>TCP</t>
        </is>
      </c>
      <c r="F3" s="4" t="n">
        <v>80</v>
      </c>
      <c r="G3" s="4" t="inlineStr">
        <is>
          <t>SG-App</t>
        </is>
      </c>
      <c r="H3" s="4" t="inlineStr">
        <is>
          <t>EC2への転送とヘルスチェック</t>
        </is>
      </c>
      <c r="I3" s="5">
        <f>IF(AND(D3="Inbound",G3="0.0.0.0/0"),IF(F3=443,"公開（HTTPSのみ）","要注意"),"—")</f>
        <v/>
      </c>
      <c r="J3" s="5" t="inlineStr">
        <is>
          <t>Work 01準拠</t>
        </is>
      </c>
      <c r="K3" s="6" t="inlineStr">
        <is>
          <t>Work 01 資料6.。AWSのALB推奨ルール（宛先はインスタンスのSG）に沿う</t>
        </is>
      </c>
    </row>
    <row r="4" ht="40" customHeight="1">
      <c r="A4" s="11" t="n">
        <v>3</v>
      </c>
      <c r="B4" s="4" t="inlineStr">
        <is>
          <t>SG-App</t>
        </is>
      </c>
      <c r="C4" s="4" t="inlineStr">
        <is>
          <t>EC2（sample-3tier-web-a / sample-3tier-web-c）</t>
        </is>
      </c>
      <c r="D4" s="4" t="inlineStr">
        <is>
          <t>Inbound</t>
        </is>
      </c>
      <c r="E4" s="4" t="inlineStr">
        <is>
          <t>TCP</t>
        </is>
      </c>
      <c r="F4" s="4" t="n">
        <v>80</v>
      </c>
      <c r="G4" s="4" t="inlineStr">
        <is>
          <t>SG-ALB</t>
        </is>
      </c>
      <c r="H4" s="4" t="inlineStr">
        <is>
          <t>ALBからの転送とヘルスチェックだけを受ける</t>
        </is>
      </c>
      <c r="I4" s="5">
        <f>IF(AND(D4="Inbound",G4="0.0.0.0/0"),IF(F4=443,"公開（HTTPSのみ）","要注意"),"—")</f>
        <v/>
      </c>
      <c r="J4" s="5" t="inlineStr">
        <is>
          <t>Work 01準拠</t>
        </is>
      </c>
      <c r="K4" s="6" t="inlineStr">
        <is>
          <t>Work 01 資料6.</t>
        </is>
      </c>
    </row>
    <row r="5" ht="57" customHeight="1">
      <c r="A5" s="11" t="n">
        <v>4</v>
      </c>
      <c r="B5" s="4" t="inlineStr">
        <is>
          <t>SG-App</t>
        </is>
      </c>
      <c r="C5" s="4" t="inlineStr">
        <is>
          <t>EC2（sample-3tier-web-a / sample-3tier-web-c）</t>
        </is>
      </c>
      <c r="D5" s="4" t="inlineStr">
        <is>
          <t>Inbound</t>
        </is>
      </c>
      <c r="E5" s="4" t="inlineStr">
        <is>
          <t>TCP</t>
        </is>
      </c>
      <c r="F5" s="4" t="n">
        <v>22</v>
      </c>
      <c r="G5" s="4" t="inlineStr">
        <is>
          <t>SG-EICE</t>
        </is>
      </c>
      <c r="H5" s="4" t="inlineStr">
        <is>
          <t>管理者のSSH。EC2 Instance Connect Endpoint からだけ受ける（インターネットには開けない）</t>
        </is>
      </c>
      <c r="I5" s="5">
        <f>IF(AND(D5="Inbound",G5="0.0.0.0/0"),IF(F5=443,"公開（HTTPSのみ）","要注意"),"—")</f>
        <v/>
      </c>
      <c r="J5" s="5" t="inlineStr">
        <is>
          <t>Work 01準拠</t>
        </is>
      </c>
      <c r="K5" s="6" t="inlineStr">
        <is>
          <t>Work 01 資料6.</t>
        </is>
      </c>
    </row>
    <row r="6" ht="40" customHeight="1">
      <c r="A6" s="11" t="n">
        <v>5</v>
      </c>
      <c r="B6" s="4" t="inlineStr">
        <is>
          <t>SG-App</t>
        </is>
      </c>
      <c r="C6" s="4" t="inlineStr">
        <is>
          <t>EC2（sample-3tier-web-a / sample-3tier-web-c）</t>
        </is>
      </c>
      <c r="D6" s="4" t="inlineStr">
        <is>
          <t>Outbound</t>
        </is>
      </c>
      <c r="E6" s="4" t="inlineStr">
        <is>
          <t>TCP</t>
        </is>
      </c>
      <c r="F6" s="4" t="n">
        <v>3306</v>
      </c>
      <c r="G6" s="4" t="inlineStr">
        <is>
          <t>SG-DB</t>
        </is>
      </c>
      <c r="H6" s="4" t="inlineStr">
        <is>
          <t>RDS（MySQL）への接続</t>
        </is>
      </c>
      <c r="I6" s="5">
        <f>IF(AND(D6="Inbound",G6="0.0.0.0/0"),IF(F6=443,"公開（HTTPSのみ）","要注意"),"—")</f>
        <v/>
      </c>
      <c r="J6" s="5" t="inlineStr">
        <is>
          <t>Work 01準拠</t>
        </is>
      </c>
      <c r="K6" s="6" t="inlineStr">
        <is>
          <t>Work 01 資料6.</t>
        </is>
      </c>
    </row>
    <row r="7" ht="74" customHeight="1">
      <c r="A7" s="11" t="n">
        <v>6</v>
      </c>
      <c r="B7" s="4" t="inlineStr">
        <is>
          <t>SG-App</t>
        </is>
      </c>
      <c r="C7" s="4" t="inlineStr">
        <is>
          <t>EC2（sample-3tier-web-a / sample-3tier-web-c）</t>
        </is>
      </c>
      <c r="D7" s="4" t="inlineStr">
        <is>
          <t>Outbound</t>
        </is>
      </c>
      <c r="E7" s="4" t="inlineStr">
        <is>
          <t>TCP</t>
        </is>
      </c>
      <c r="F7" s="4" t="n">
        <v>443</v>
      </c>
      <c r="G7" s="4" t="inlineStr">
        <is>
          <t>S3のプレフィックスリスト（com.amazonaws.ap-northeast-1.s3）</t>
        </is>
      </c>
      <c r="H7" s="4" t="inlineStr">
        <is>
          <t>OSパッケージの更新（Gateway VPC Endpoint 経由でS3へ）</t>
        </is>
      </c>
      <c r="I7" s="5">
        <f>IF(AND(D7="Inbound",G7="0.0.0.0/0"),IF(F7=443,"公開（HTTPSのみ）","要注意"),"—")</f>
        <v/>
      </c>
      <c r="J7" s="5" t="inlineStr">
        <is>
          <t>Work 01準拠</t>
        </is>
      </c>
      <c r="K7" s="6" t="inlineStr">
        <is>
          <t>Work 01 資料6.。AWSの手順ではHTTPとHTTPSの送信許可が案内されているため、80番が必要な場合は同じ宛先に80/TCPを追加する</t>
        </is>
      </c>
    </row>
    <row r="8" ht="40" customHeight="1">
      <c r="A8" s="11" t="n">
        <v>7</v>
      </c>
      <c r="B8" s="4" t="inlineStr">
        <is>
          <t>SG-DB</t>
        </is>
      </c>
      <c r="C8" s="4" t="inlineStr">
        <is>
          <t>RDS（sample-3tier-db）</t>
        </is>
      </c>
      <c r="D8" s="4" t="inlineStr">
        <is>
          <t>Inbound</t>
        </is>
      </c>
      <c r="E8" s="4" t="inlineStr">
        <is>
          <t>TCP</t>
        </is>
      </c>
      <c r="F8" s="4" t="n">
        <v>3306</v>
      </c>
      <c r="G8" s="4" t="inlineStr">
        <is>
          <t>SG-App</t>
        </is>
      </c>
      <c r="H8" s="4" t="inlineStr">
        <is>
          <t>EC2のアプリケーションからのDB接続だけを受ける</t>
        </is>
      </c>
      <c r="I8" s="5">
        <f>IF(AND(D8="Inbound",G8="0.0.0.0/0"),IF(F8=443,"公開（HTTPSのみ）","要注意"),"—")</f>
        <v/>
      </c>
      <c r="J8" s="5" t="inlineStr">
        <is>
          <t>Work 01準拠</t>
        </is>
      </c>
      <c r="K8" s="6" t="inlineStr">
        <is>
          <t>Work 01 資料6.</t>
        </is>
      </c>
    </row>
    <row r="9" ht="40" customHeight="1">
      <c r="A9" s="11" t="n">
        <v>8</v>
      </c>
      <c r="B9" s="4" t="inlineStr">
        <is>
          <t>SG-DB</t>
        </is>
      </c>
      <c r="C9" s="4" t="inlineStr">
        <is>
          <t>RDS（sample-3tier-db）</t>
        </is>
      </c>
      <c r="D9" s="4" t="inlineStr">
        <is>
          <t>Outbound</t>
        </is>
      </c>
      <c r="E9" s="4" t="inlineStr">
        <is>
          <t>—</t>
        </is>
      </c>
      <c r="F9" s="4" t="inlineStr">
        <is>
          <t>—</t>
        </is>
      </c>
      <c r="G9" s="4" t="inlineStr">
        <is>
          <t>（ルールなし）</t>
        </is>
      </c>
      <c r="H9" s="4" t="inlineStr">
        <is>
          <t>送信ルールは不要（SGはステートフルのため、応答は自動で返る）</t>
        </is>
      </c>
      <c r="I9" s="5">
        <f>IF(AND(D9="Inbound",G9="0.0.0.0/0"),IF(F9=443,"公開（HTTPSのみ）","要注意"),"—")</f>
        <v/>
      </c>
      <c r="J9" s="5" t="inlineStr">
        <is>
          <t>Work 01準拠</t>
        </is>
      </c>
      <c r="K9" s="6" t="inlineStr">
        <is>
          <t>Work 01 資料6.</t>
        </is>
      </c>
    </row>
    <row r="10" ht="57" customHeight="1">
      <c r="A10" s="11" t="n">
        <v>9</v>
      </c>
      <c r="B10" s="4" t="inlineStr">
        <is>
          <t>SG-EICE</t>
        </is>
      </c>
      <c r="C10" s="4" t="inlineStr">
        <is>
          <t>EC2 Instance Connect Endpoint</t>
        </is>
      </c>
      <c r="D10" s="4" t="inlineStr">
        <is>
          <t>Inbound</t>
        </is>
      </c>
      <c r="E10" s="4" t="inlineStr">
        <is>
          <t>—</t>
        </is>
      </c>
      <c r="F10" s="4" t="inlineStr">
        <is>
          <t>—</t>
        </is>
      </c>
      <c r="G10" s="4" t="inlineStr">
        <is>
          <t>（ルールなし）</t>
        </is>
      </c>
      <c r="H10" s="4" t="inlineStr">
        <is>
          <t>受信ルールは不要（エンドポイントへの接続はSGにかかわらず届き、接続できる人はIAMで制御する）</t>
        </is>
      </c>
      <c r="I10" s="5">
        <f>IF(AND(D10="Inbound",G10="0.0.0.0/0"),IF(F10=443,"公開（HTTPSのみ）","要注意"),"—")</f>
        <v/>
      </c>
      <c r="J10" s="5" t="inlineStr">
        <is>
          <t>Work 01準拠</t>
        </is>
      </c>
      <c r="K10" s="6" t="inlineStr">
        <is>
          <t>Work 01 資料6.（AWS公式ドキュメントに基づく）</t>
        </is>
      </c>
    </row>
    <row r="11" ht="40" customHeight="1">
      <c r="A11" s="11" t="n">
        <v>10</v>
      </c>
      <c r="B11" s="4" t="inlineStr">
        <is>
          <t>SG-EICE</t>
        </is>
      </c>
      <c r="C11" s="4" t="inlineStr">
        <is>
          <t>EC2 Instance Connect Endpoint</t>
        </is>
      </c>
      <c r="D11" s="4" t="inlineStr">
        <is>
          <t>Outbound</t>
        </is>
      </c>
      <c r="E11" s="4" t="inlineStr">
        <is>
          <t>TCP</t>
        </is>
      </c>
      <c r="F11" s="4" t="n">
        <v>22</v>
      </c>
      <c r="G11" s="4" t="inlineStr">
        <is>
          <t>SG-App</t>
        </is>
      </c>
      <c r="H11" s="4" t="inlineStr">
        <is>
          <t>EC2へのSSH</t>
        </is>
      </c>
      <c r="I11" s="5">
        <f>IF(AND(D11="Inbound",G11="0.0.0.0/0"),IF(F11=443,"公開（HTTPSのみ）","要注意"),"—")</f>
        <v/>
      </c>
      <c r="J11" s="5" t="inlineStr">
        <is>
          <t>Work 01準拠</t>
        </is>
      </c>
      <c r="K11" s="6" t="inlineStr">
        <is>
          <t>Work 01 資料6.</t>
        </is>
      </c>
    </row>
  </sheetData>
  <autoFilter ref="A1:K11"/>
  <conditionalFormatting sqref="J2:J11">
    <cfRule type="cellIs" priority="1" operator="equal" dxfId="0">
      <formula>"Work 01準拠"</formula>
    </cfRule>
    <cfRule type="cellIs" priority="2" operator="equal" dxfId="1">
      <formula>"設計上の仮値"</formula>
    </cfRule>
    <cfRule type="cellIs" priority="3" operator="equal" dxfId="2">
      <formula>"要確認"</formula>
    </cfRule>
  </conditionalFormatting>
  <conditionalFormatting sqref="I2:I11">
    <cfRule type="cellIs" priority="4" operator="equal" dxfId="3">
      <formula>"要注意"</formula>
    </cfRule>
    <cfRule type="cellIs" priority="5" operator="equal" dxfId="0">
      <formula>"公開（HTTPSのみ）"</formula>
    </cfRule>
  </conditionalFormatting>
  <conditionalFormatting sqref="B2:H11">
    <cfRule type="expression" priority="6" dxfId="2">
      <formula>AND($D2="Inbound",$G2="0.0.0.0/0",OR($F2=22,$F2=3306))</formula>
    </cfRule>
  </conditionalFormatting>
  <dataValidations count="4">
    <dataValidation sqref="J2:J11" showDropDown="0" showInputMessage="0" showErrorMessage="1" allowBlank="1" errorTitle="値の区分" error="「Work 01準拠」「設計上の仮値」「要確認」から選んでください。" type="list">
      <formula1>"Work 01準拠,設計上の仮値,要確認"</formula1>
    </dataValidation>
    <dataValidation sqref="D2:D11" showDropDown="0" showInputMessage="0" showErrorMessage="1" allowBlank="1" errorTitle="Inbound / Outbound" error="一覧から選んでください：Inbound、Outbound" type="list">
      <formula1>"Inbound,Outbound"</formula1>
    </dataValidation>
    <dataValidation sqref="E2:E11" showDropDown="0" showInputMessage="0" showErrorMessage="1" allowBlank="1" errorTitle="プロトコル" error="一覧から選んでください：TCP、UDP、ICMP、すべて、—" type="list">
      <formula1>"TCP,UDP,ICMP,すべて,—"</formula1>
    </dataValidation>
    <dataValidation sqref="B2:B11" showDropDown="0" showInputMessage="0" showErrorMessage="1" allowBlank="1" errorTitle="Security Group名" error="一覧から選んでください：SG-ALB、SG-App、SG-DB、SG-EICE" type="list">
      <formula1>"SG-ALB,SG-App,SG-DB,SG-EICE"</formula1>
    </dataValidation>
  </dataValidations>
  <printOptions horizontalCentered="1"/>
  <pageMargins left="0.4" right="0.4" top="0.6" bottom="0.6" header="0.25" footer="0.25"/>
  <pageSetup orientation="landscape" paperSize="9" fitToHeight="0" fitToWidth="1"/>
  <headerFooter>
    <oddHeader>&amp;L&amp;8 AWS三層構成 パラメータシート（自主制作サンプル）&amp;R&amp;8 &amp;A</oddHeader>
    <oddFooter>&amp;L&amp;8 AWSアカウントへの構築は行っていない設計サンプルです&amp;R&amp;8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F1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0" customWidth="1" min="2" max="2"/>
    <col width="30" customWidth="1" min="3" max="3"/>
    <col width="30" customWidth="1" min="4" max="4"/>
    <col width="13" customWidth="1" min="5" max="5"/>
    <col width="52" customWidth="1" min="6" max="6"/>
  </cols>
  <sheetData>
    <row r="1" ht="32" customHeight="1">
      <c r="A1" s="1" t="inlineStr">
        <is>
          <t>分類</t>
        </is>
      </c>
      <c r="B1" s="1" t="inlineStr">
        <is>
          <t>項目</t>
        </is>
      </c>
      <c r="C1" s="1" t="inlineStr">
        <is>
          <t>EC2 #1（AZ-A）</t>
        </is>
      </c>
      <c r="D1" s="1" t="inlineStr">
        <is>
          <t>EC2 #2（AZ-C）</t>
        </is>
      </c>
      <c r="E1" s="1" t="inlineStr">
        <is>
          <t>値の区分</t>
        </is>
      </c>
      <c r="F1" s="2" t="inlineStr">
        <is>
          <t>根拠・説明</t>
        </is>
      </c>
    </row>
    <row r="2" ht="40" customHeight="1">
      <c r="A2" s="3" t="inlineStr">
        <is>
          <t>基本</t>
        </is>
      </c>
      <c r="B2" s="3" t="inlineStr">
        <is>
          <t>インスタンス名</t>
        </is>
      </c>
      <c r="C2" s="7" t="inlineStr">
        <is>
          <t>sample-3tier-web-a</t>
        </is>
      </c>
      <c r="D2" s="7" t="inlineStr">
        <is>
          <t>sample-3tier-web-c</t>
        </is>
      </c>
      <c r="E2" s="5" t="inlineStr">
        <is>
          <t>設計上の仮値</t>
        </is>
      </c>
      <c r="F2" s="6" t="inlineStr">
        <is>
          <t>00_概要の命名規則に沿った仮の名前</t>
        </is>
      </c>
    </row>
    <row r="3" ht="40" customHeight="1">
      <c r="A3" s="3" t="inlineStr">
        <is>
          <t>基本</t>
        </is>
      </c>
      <c r="B3" s="3" t="inlineStr">
        <is>
          <t>AMI（OS）</t>
        </is>
      </c>
      <c r="C3" s="4" t="inlineStr">
        <is>
          <t>Amazon Linux 2023</t>
        </is>
      </c>
      <c r="D3" s="4" t="inlineStr">
        <is>
          <t>Amazon Linux 2023</t>
        </is>
      </c>
      <c r="E3" s="5" t="inlineStr">
        <is>
          <t>Work 01準拠</t>
        </is>
      </c>
      <c r="F3" s="6" t="inlineStr">
        <is>
          <t>Work 01 資料4-3の前提。OSの更新を S3 の Gateway VPC Endpoint 経由で行うため</t>
        </is>
      </c>
    </row>
    <row r="4" ht="23" customHeight="1">
      <c r="A4" s="3" t="inlineStr">
        <is>
          <t>基本</t>
        </is>
      </c>
      <c r="B4" s="3" t="inlineStr">
        <is>
          <t>AMI ID</t>
        </is>
      </c>
      <c r="C4" s="9" t="inlineStr">
        <is>
          <t>構築時に最新のAMI IDを確認</t>
        </is>
      </c>
      <c r="D4" s="9" t="inlineStr">
        <is>
          <t>構築時に最新のAMI IDを確認</t>
        </is>
      </c>
      <c r="E4" s="5" t="inlineStr">
        <is>
          <t>要確認</t>
        </is>
      </c>
      <c r="F4" s="6" t="inlineStr">
        <is>
          <t>AMI IDは実環境で確認する値のため、推測で記載しない</t>
        </is>
      </c>
    </row>
    <row r="5" ht="40" customHeight="1">
      <c r="A5" s="3" t="inlineStr">
        <is>
          <t>基本</t>
        </is>
      </c>
      <c r="B5" s="3" t="inlineStr">
        <is>
          <t>インスタンスタイプ</t>
        </is>
      </c>
      <c r="C5" s="7" t="inlineStr">
        <is>
          <t>t3.micro</t>
        </is>
      </c>
      <c r="D5" s="7" t="inlineStr">
        <is>
          <t>t3.micro</t>
        </is>
      </c>
      <c r="E5" s="5" t="inlineStr">
        <is>
          <t>設計上の仮値</t>
        </is>
      </c>
      <c r="F5" s="6" t="inlineStr">
        <is>
          <t>説明用の仮の値。アプリの負荷と料金（EC2の料金ページ）を確認して決める</t>
        </is>
      </c>
    </row>
    <row r="6" ht="40" customHeight="1">
      <c r="A6" s="3" t="inlineStr">
        <is>
          <t>ネットワーク</t>
        </is>
      </c>
      <c r="B6" s="3" t="inlineStr">
        <is>
          <t>配置Subnet</t>
        </is>
      </c>
      <c r="C6" s="4" t="inlineStr">
        <is>
          <t>sample-3tier-subnet-app-a
（10.0.10.0/24）</t>
        </is>
      </c>
      <c r="D6" s="4" t="inlineStr">
        <is>
          <t>sample-3tier-subnet-app-c
（10.0.11.0/24）</t>
        </is>
      </c>
      <c r="E6" s="5" t="inlineStr">
        <is>
          <t>Work 01準拠</t>
        </is>
      </c>
      <c r="F6" s="6" t="inlineStr">
        <is>
          <t>Work 01 構成図・資料3.（Private Subnet（App））</t>
        </is>
      </c>
    </row>
    <row r="7" ht="40" customHeight="1">
      <c r="A7" s="3" t="inlineStr">
        <is>
          <t>ネットワーク</t>
        </is>
      </c>
      <c r="B7" s="3" t="inlineStr">
        <is>
          <t>Availability Zone</t>
        </is>
      </c>
      <c r="C7" s="4" t="inlineStr">
        <is>
          <t>ap-northeast-1a</t>
        </is>
      </c>
      <c r="D7" s="4" t="inlineStr">
        <is>
          <t>ap-northeast-1c</t>
        </is>
      </c>
      <c r="E7" s="5" t="inlineStr">
        <is>
          <t>Work 01準拠</t>
        </is>
      </c>
      <c r="F7" s="6" t="inlineStr">
        <is>
          <t>Work 01 構成図</t>
        </is>
      </c>
    </row>
    <row r="8" ht="40" customHeight="1">
      <c r="A8" s="3" t="inlineStr">
        <is>
          <t>ネットワーク</t>
        </is>
      </c>
      <c r="B8" s="3" t="inlineStr">
        <is>
          <t>Security Group</t>
        </is>
      </c>
      <c r="C8" s="4" t="inlineStr">
        <is>
          <t>SG-App</t>
        </is>
      </c>
      <c r="D8" s="4" t="inlineStr">
        <is>
          <t>SG-App</t>
        </is>
      </c>
      <c r="E8" s="5" t="inlineStr">
        <is>
          <t>Work 01準拠</t>
        </is>
      </c>
      <c r="F8" s="6" t="inlineStr">
        <is>
          <t>Work 01 資料6.（詳細は 03_SecurityGroup）</t>
        </is>
      </c>
    </row>
    <row r="9" ht="40" customHeight="1">
      <c r="A9" s="3" t="inlineStr">
        <is>
          <t>ネットワーク</t>
        </is>
      </c>
      <c r="B9" s="3" t="inlineStr">
        <is>
          <t>パブリックIP設定</t>
        </is>
      </c>
      <c r="C9" s="4" t="inlineStr">
        <is>
          <t>割り当てない</t>
        </is>
      </c>
      <c r="D9" s="4" t="inlineStr">
        <is>
          <t>割り当てない</t>
        </is>
      </c>
      <c r="E9" s="5" t="inlineStr">
        <is>
          <t>Work 01準拠</t>
        </is>
      </c>
      <c r="F9" s="6" t="inlineStr">
        <is>
          <t>インターネットから直接アクセスさせない（Work 01 資料2.）</t>
        </is>
      </c>
    </row>
    <row r="10" ht="40" customHeight="1">
      <c r="A10" s="3" t="inlineStr">
        <is>
          <t>ストレージ（EBS）</t>
        </is>
      </c>
      <c r="B10" s="3" t="inlineStr">
        <is>
          <t>ボリュームタイプ</t>
        </is>
      </c>
      <c r="C10" s="7" t="inlineStr">
        <is>
          <t>gp3</t>
        </is>
      </c>
      <c r="D10" s="7" t="inlineStr">
        <is>
          <t>gp3</t>
        </is>
      </c>
      <c r="E10" s="5" t="inlineStr">
        <is>
          <t>設計上の仮値</t>
        </is>
      </c>
      <c r="F10" s="6" t="inlineStr">
        <is>
          <t>説明用の仮の値</t>
        </is>
      </c>
    </row>
    <row r="11" ht="40" customHeight="1">
      <c r="A11" s="3" t="inlineStr">
        <is>
          <t>ストレージ（EBS）</t>
        </is>
      </c>
      <c r="B11" s="3" t="inlineStr">
        <is>
          <t>サイズ</t>
        </is>
      </c>
      <c r="C11" s="7" t="inlineStr">
        <is>
          <t>20 GiB</t>
        </is>
      </c>
      <c r="D11" s="7" t="inlineStr">
        <is>
          <t>20 GiB</t>
        </is>
      </c>
      <c r="E11" s="5" t="inlineStr">
        <is>
          <t>設計上の仮値</t>
        </is>
      </c>
      <c r="F11" s="6" t="inlineStr">
        <is>
          <t>説明用の仮の値。アプリとログの容量で決める</t>
        </is>
      </c>
    </row>
    <row r="12" ht="40" customHeight="1">
      <c r="A12" s="3" t="inlineStr">
        <is>
          <t>ストレージ（EBS）</t>
        </is>
      </c>
      <c r="B12" s="3" t="inlineStr">
        <is>
          <t>暗号化</t>
        </is>
      </c>
      <c r="C12" s="4" t="inlineStr">
        <is>
          <t>有効</t>
        </is>
      </c>
      <c r="D12" s="4" t="inlineStr">
        <is>
          <t>有効</t>
        </is>
      </c>
      <c r="E12" s="5" t="inlineStr">
        <is>
          <t>Work 01準拠</t>
        </is>
      </c>
      <c r="F12" s="6" t="inlineStr">
        <is>
          <t>Work 01 資料8.-4</t>
        </is>
      </c>
    </row>
    <row r="13" ht="40" customHeight="1">
      <c r="A13" s="3" t="inlineStr">
        <is>
          <t>ストレージ（EBS）</t>
        </is>
      </c>
      <c r="B13" s="3" t="inlineStr">
        <is>
          <t>終了時に削除</t>
        </is>
      </c>
      <c r="C13" s="7" t="inlineStr">
        <is>
          <t>有効</t>
        </is>
      </c>
      <c r="D13" s="7" t="inlineStr">
        <is>
          <t>有効</t>
        </is>
      </c>
      <c r="E13" s="5" t="inlineStr">
        <is>
          <t>設計上の仮値</t>
        </is>
      </c>
      <c r="F13" s="6" t="inlineStr">
        <is>
          <t>説明用の仮の値</t>
        </is>
      </c>
    </row>
    <row r="14" ht="57" customHeight="1">
      <c r="A14" s="3" t="inlineStr">
        <is>
          <t>権限</t>
        </is>
      </c>
      <c r="B14" s="3" t="inlineStr">
        <is>
          <t>IAMロール</t>
        </is>
      </c>
      <c r="C14" s="9" t="inlineStr">
        <is>
          <t>sample-3tier-ec2-role
（付与する権限は要確認）</t>
        </is>
      </c>
      <c r="D14" s="9" t="inlineStr">
        <is>
          <t>sample-3tier-ec2-role
（付与する権限は要確認）</t>
        </is>
      </c>
      <c r="E14" s="5" t="inlineStr">
        <is>
          <t>要確認</t>
        </is>
      </c>
      <c r="F14" s="6" t="inlineStr">
        <is>
          <t>必要最小限の権限にする（Work 01 資料8.-6）。権限の内容はアプリの要件が決まってから決める。ロール名は仮の名前</t>
        </is>
      </c>
    </row>
    <row r="15" ht="40" customHeight="1">
      <c r="A15" s="3" t="inlineStr">
        <is>
          <t>その他</t>
        </is>
      </c>
      <c r="B15" s="3" t="inlineStr">
        <is>
          <t>管理者の接続方法</t>
        </is>
      </c>
      <c r="C15" s="4" t="inlineStr">
        <is>
          <t>EC2 Instance Connect Endpoint 経由のSSH（22）</t>
        </is>
      </c>
      <c r="D15" s="4" t="inlineStr">
        <is>
          <t>EC2 Instance Connect Endpoint 経由のSSH（22）</t>
        </is>
      </c>
      <c r="E15" s="5" t="inlineStr">
        <is>
          <t>Work 01準拠</t>
        </is>
      </c>
      <c r="F15" s="6" t="inlineStr">
        <is>
          <t>Work 01 資料4-2。AZ-CのEC2もAZ-AのEndpointから接続する</t>
        </is>
      </c>
    </row>
    <row r="16" ht="40" customHeight="1">
      <c r="A16" s="3" t="inlineStr">
        <is>
          <t>その他</t>
        </is>
      </c>
      <c r="B16" s="3" t="inlineStr">
        <is>
          <t>キーペア</t>
        </is>
      </c>
      <c r="C16" s="9" t="inlineStr">
        <is>
          <t>要確認</t>
        </is>
      </c>
      <c r="D16" s="9" t="inlineStr">
        <is>
          <t>要確認</t>
        </is>
      </c>
      <c r="E16" s="5" t="inlineStr">
        <is>
          <t>要確認</t>
        </is>
      </c>
      <c r="F16" s="6" t="inlineStr">
        <is>
          <t>EC2 Instance Connect で一時的な鍵を送るか、キーペアを使うかを構築時に決める（Work 01 資料10.）</t>
        </is>
      </c>
    </row>
    <row r="17" ht="40" customHeight="1">
      <c r="A17" s="3" t="inlineStr">
        <is>
          <t>その他</t>
        </is>
      </c>
      <c r="B17" s="3" t="inlineStr">
        <is>
          <t>インスタンスメタデータ</t>
        </is>
      </c>
      <c r="C17" s="7" t="inlineStr">
        <is>
          <t>IMDSv2 を必須にする</t>
        </is>
      </c>
      <c r="D17" s="7" t="inlineStr">
        <is>
          <t>IMDSv2 を必須にする</t>
        </is>
      </c>
      <c r="E17" s="5" t="inlineStr">
        <is>
          <t>設計上の仮値</t>
        </is>
      </c>
      <c r="F17" s="6" t="inlineStr">
        <is>
          <t>Work 01 に記載なし。セキュリティを考えた仮の設定</t>
        </is>
      </c>
    </row>
    <row r="18" ht="40" customHeight="1">
      <c r="A18" s="3" t="inlineStr">
        <is>
          <t>その他</t>
        </is>
      </c>
      <c r="B18" s="3" t="inlineStr">
        <is>
          <t>Webサーバーの待ち受けポート</t>
        </is>
      </c>
      <c r="C18" s="4" t="inlineStr">
        <is>
          <t>80（HTTP）</t>
        </is>
      </c>
      <c r="D18" s="4" t="inlineStr">
        <is>
          <t>80（HTTP）</t>
        </is>
      </c>
      <c r="E18" s="5" t="inlineStr">
        <is>
          <t>Work 01準拠</t>
        </is>
      </c>
      <c r="F18" s="6" t="inlineStr">
        <is>
          <t>ALBからHTTP 80で転送される（Work 01 資料4-1）</t>
        </is>
      </c>
    </row>
    <row r="19" ht="40" customHeight="1">
      <c r="A19" s="3" t="inlineStr">
        <is>
          <t>その他</t>
        </is>
      </c>
      <c r="B19" s="3" t="inlineStr">
        <is>
          <t>ALBのターゲット登録</t>
        </is>
      </c>
      <c r="C19" s="4" t="inlineStr">
        <is>
          <t>登録する（HTTP:80）</t>
        </is>
      </c>
      <c r="D19" s="4" t="inlineStr">
        <is>
          <t>登録する（HTTP:80）</t>
        </is>
      </c>
      <c r="E19" s="5" t="inlineStr">
        <is>
          <t>Work 01準拠</t>
        </is>
      </c>
      <c r="F19" s="6" t="inlineStr">
        <is>
          <t>ヘルスチェックのパスはアプリが決まってから設定する（要確認）</t>
        </is>
      </c>
    </row>
  </sheetData>
  <autoFilter ref="A1:F19"/>
  <conditionalFormatting sqref="E2:E19">
    <cfRule type="cellIs" priority="1" operator="equal" dxfId="0">
      <formula>"Work 01準拠"</formula>
    </cfRule>
    <cfRule type="cellIs" priority="2" operator="equal" dxfId="1">
      <formula>"設計上の仮値"</formula>
    </cfRule>
    <cfRule type="cellIs" priority="3" operator="equal" dxfId="2">
      <formula>"要確認"</formula>
    </cfRule>
  </conditionalFormatting>
  <dataValidations count="1">
    <dataValidation sqref="E2:E19" showDropDown="0" showInputMessage="0" showErrorMessage="1" allowBlank="1" errorTitle="値の区分" error="「Work 01準拠」「設計上の仮値」「要確認」から選んでください。" type="list">
      <formula1>"Work 01準拠,設計上の仮値,要確認"</formula1>
    </dataValidation>
  </dataValidations>
  <printOptions horizontalCentered="1"/>
  <pageMargins left="0.4" right="0.4" top="0.6" bottom="0.6" header="0.25" footer="0.25"/>
  <pageSetup orientation="landscape" paperSize="9" fitToHeight="0" fitToWidth="1"/>
  <headerFooter>
    <oddHeader>&amp;L&amp;8 AWS三層構成 パラメータシート（自主制作サンプル）&amp;R&amp;8 &amp;A</oddHeader>
    <oddFooter>&amp;L&amp;8 AWSアカウントへの構築は行っていない設計サンプルです&amp;R&amp;8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E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40" customWidth="1" min="3" max="3"/>
    <col width="13" customWidth="1" min="4" max="4"/>
    <col width="60" customWidth="1" min="5" max="5"/>
  </cols>
  <sheetData>
    <row r="1" ht="32" customHeight="1">
      <c r="A1" s="1" t="inlineStr">
        <is>
          <t>分類</t>
        </is>
      </c>
      <c r="B1" s="1" t="inlineStr">
        <is>
          <t>項目</t>
        </is>
      </c>
      <c r="C1" s="1" t="inlineStr">
        <is>
          <t>設定値</t>
        </is>
      </c>
      <c r="D1" s="1" t="inlineStr">
        <is>
          <t>値の区分</t>
        </is>
      </c>
      <c r="E1" s="2" t="inlineStr">
        <is>
          <t>根拠・説明</t>
        </is>
      </c>
    </row>
    <row r="2" ht="40" customHeight="1">
      <c r="A2" s="3" t="inlineStr">
        <is>
          <t>基本</t>
        </is>
      </c>
      <c r="B2" s="3" t="inlineStr">
        <is>
          <t>DB識別子</t>
        </is>
      </c>
      <c r="C2" s="7" t="inlineStr">
        <is>
          <t>sample-3tier-db</t>
        </is>
      </c>
      <c r="D2" s="5" t="inlineStr">
        <is>
          <t>設計上の仮値</t>
        </is>
      </c>
      <c r="E2" s="6" t="inlineStr">
        <is>
          <t>00_概要の命名規則に沿った仮の名前</t>
        </is>
      </c>
    </row>
    <row r="3" ht="23" customHeight="1">
      <c r="A3" s="3" t="inlineStr">
        <is>
          <t>基本</t>
        </is>
      </c>
      <c r="B3" s="3" t="inlineStr">
        <is>
          <t>エンジン</t>
        </is>
      </c>
      <c r="C3" s="4" t="inlineStr">
        <is>
          <t>MySQL（Amazon RDS for MySQL）</t>
        </is>
      </c>
      <c r="D3" s="5" t="inlineStr">
        <is>
          <t>Work 01準拠</t>
        </is>
      </c>
      <c r="E3" s="6" t="inlineStr">
        <is>
          <t>Work 01 構成図・資料3.</t>
        </is>
      </c>
    </row>
    <row r="4" ht="23" customHeight="1">
      <c r="A4" s="3" t="inlineStr">
        <is>
          <t>基本</t>
        </is>
      </c>
      <c r="B4" s="3" t="inlineStr">
        <is>
          <t>エンジンのバージョン</t>
        </is>
      </c>
      <c r="C4" s="9" t="inlineStr">
        <is>
          <t>要確認</t>
        </is>
      </c>
      <c r="D4" s="5" t="inlineStr">
        <is>
          <t>要確認</t>
        </is>
      </c>
      <c r="E4" s="6" t="inlineStr">
        <is>
          <t>サポート期間とアプリの対応状況を確認して決める</t>
        </is>
      </c>
    </row>
    <row r="5" ht="40" customHeight="1">
      <c r="A5" s="3" t="inlineStr">
        <is>
          <t>基本</t>
        </is>
      </c>
      <c r="B5" s="3" t="inlineStr">
        <is>
          <t>インスタンスクラス</t>
        </is>
      </c>
      <c r="C5" s="7" t="inlineStr">
        <is>
          <t>db.t3.micro</t>
        </is>
      </c>
      <c r="D5" s="5" t="inlineStr">
        <is>
          <t>設計上の仮値</t>
        </is>
      </c>
      <c r="E5" s="6" t="inlineStr">
        <is>
          <t>説明用の仮の値。利用できるクラスと料金を構築時に確認する</t>
        </is>
      </c>
    </row>
    <row r="6" ht="57" customHeight="1">
      <c r="A6" s="3" t="inlineStr">
        <is>
          <t>ネットワーク</t>
        </is>
      </c>
      <c r="B6" s="3" t="inlineStr">
        <is>
          <t>DBサブネットグループ</t>
        </is>
      </c>
      <c r="C6" s="7" t="inlineStr">
        <is>
          <t>sample-3tier-db-subnet-group
（sample-3tier-subnet-db-a / sample-3tier-subnet-db-c）</t>
        </is>
      </c>
      <c r="D6" s="5" t="inlineStr">
        <is>
          <t>Work 01準拠</t>
        </is>
      </c>
      <c r="E6" s="6" t="inlineStr">
        <is>
          <t>Single-AZでも2つのAZのサブネットが必要（Work 01 資料7.）。名前は仮の名前</t>
        </is>
      </c>
    </row>
    <row r="7" ht="40" customHeight="1">
      <c r="A7" s="3" t="inlineStr">
        <is>
          <t>ネットワーク</t>
        </is>
      </c>
      <c r="B7" s="3" t="inlineStr">
        <is>
          <t>配置AZ</t>
        </is>
      </c>
      <c r="C7" s="4" t="inlineStr">
        <is>
          <t>ap-northeast-1a</t>
        </is>
      </c>
      <c r="D7" s="5" t="inlineStr">
        <is>
          <t>Work 01準拠</t>
        </is>
      </c>
      <c r="E7" s="6" t="inlineStr">
        <is>
          <t>Work 01 構成図（AZ-AのPrivate Subnet（DB））</t>
        </is>
      </c>
    </row>
    <row r="8" ht="40" customHeight="1">
      <c r="A8" s="3" t="inlineStr">
        <is>
          <t>ネットワーク</t>
        </is>
      </c>
      <c r="B8" s="3" t="inlineStr">
        <is>
          <t>Security Group</t>
        </is>
      </c>
      <c r="C8" s="4" t="inlineStr">
        <is>
          <t>SG-DB</t>
        </is>
      </c>
      <c r="D8" s="5" t="inlineStr">
        <is>
          <t>Work 01準拠</t>
        </is>
      </c>
      <c r="E8" s="6" t="inlineStr">
        <is>
          <t>Work 01 資料6.（詳細は 03_SecurityGroup）</t>
        </is>
      </c>
    </row>
    <row r="9" ht="40" customHeight="1">
      <c r="A9" s="3" t="inlineStr">
        <is>
          <t>ネットワーク</t>
        </is>
      </c>
      <c r="B9" s="3" t="inlineStr">
        <is>
          <t>パブリックアクセス</t>
        </is>
      </c>
      <c r="C9" s="4" t="inlineStr">
        <is>
          <t>なし</t>
        </is>
      </c>
      <c r="D9" s="5" t="inlineStr">
        <is>
          <t>Work 01準拠</t>
        </is>
      </c>
      <c r="E9" s="6" t="inlineStr">
        <is>
          <t>Work 01 資料8.-1</t>
        </is>
      </c>
    </row>
    <row r="10" ht="40" customHeight="1">
      <c r="A10" s="3" t="inlineStr">
        <is>
          <t>ネットワーク</t>
        </is>
      </c>
      <c r="B10" s="3" t="inlineStr">
        <is>
          <t>ポート</t>
        </is>
      </c>
      <c r="C10" s="4" t="n">
        <v>3306</v>
      </c>
      <c r="D10" s="5" t="inlineStr">
        <is>
          <t>Work 01準拠</t>
        </is>
      </c>
      <c r="E10" s="6" t="inlineStr">
        <is>
          <t>MySQLのポート（Work 01 資料4-1・6.）</t>
        </is>
      </c>
    </row>
    <row r="11" ht="40" customHeight="1">
      <c r="A11" s="3" t="inlineStr">
        <is>
          <t>ネットワーク</t>
        </is>
      </c>
      <c r="B11" s="3" t="inlineStr">
        <is>
          <t>接続先</t>
        </is>
      </c>
      <c r="C11" s="4" t="inlineStr">
        <is>
          <t>エンドポイント（DNS名）で接続する</t>
        </is>
      </c>
      <c r="D11" s="5" t="inlineStr">
        <is>
          <t>Work 01準拠</t>
        </is>
      </c>
      <c r="E11" s="6" t="inlineStr">
        <is>
          <t>IPアドレスではなくDNS名で接続する（Work 01 資料7.）。エンドポイント名は構築時に決まる</t>
        </is>
      </c>
    </row>
    <row r="12" ht="40" customHeight="1">
      <c r="A12" s="3" t="inlineStr">
        <is>
          <t>ストレージ</t>
        </is>
      </c>
      <c r="B12" s="3" t="inlineStr">
        <is>
          <t>ストレージタイプ</t>
        </is>
      </c>
      <c r="C12" s="7" t="inlineStr">
        <is>
          <t>gp3</t>
        </is>
      </c>
      <c r="D12" s="5" t="inlineStr">
        <is>
          <t>設計上の仮値</t>
        </is>
      </c>
      <c r="E12" s="6" t="inlineStr">
        <is>
          <t>説明用の仮の値</t>
        </is>
      </c>
    </row>
    <row r="13" ht="40" customHeight="1">
      <c r="A13" s="3" t="inlineStr">
        <is>
          <t>ストレージ</t>
        </is>
      </c>
      <c r="B13" s="3" t="inlineStr">
        <is>
          <t>割り当て容量</t>
        </is>
      </c>
      <c r="C13" s="7" t="inlineStr">
        <is>
          <t>20 GiB</t>
        </is>
      </c>
      <c r="D13" s="5" t="inlineStr">
        <is>
          <t>設計上の仮値</t>
        </is>
      </c>
      <c r="E13" s="6" t="inlineStr">
        <is>
          <t>説明用の仮の値。データ量の見込みで決める</t>
        </is>
      </c>
    </row>
    <row r="14" ht="23" customHeight="1">
      <c r="A14" s="3" t="inlineStr">
        <is>
          <t>ストレージ</t>
        </is>
      </c>
      <c r="B14" s="3" t="inlineStr">
        <is>
          <t>ストレージの暗号化</t>
        </is>
      </c>
      <c r="C14" s="4" t="inlineStr">
        <is>
          <t>有効</t>
        </is>
      </c>
      <c r="D14" s="5" t="inlineStr">
        <is>
          <t>Work 01準拠</t>
        </is>
      </c>
      <c r="E14" s="6" t="inlineStr">
        <is>
          <t>Work 01 資料8.-4</t>
        </is>
      </c>
    </row>
    <row r="15" ht="23" customHeight="1">
      <c r="A15" s="3" t="inlineStr">
        <is>
          <t>ストレージ</t>
        </is>
      </c>
      <c r="B15" s="3" t="inlineStr">
        <is>
          <t>ストレージの自動拡張</t>
        </is>
      </c>
      <c r="C15" s="9" t="inlineStr">
        <is>
          <t>要確認</t>
        </is>
      </c>
      <c r="D15" s="5" t="inlineStr">
        <is>
          <t>要確認</t>
        </is>
      </c>
      <c r="E15" s="6" t="inlineStr">
        <is>
          <t>データ量の増え方と費用を見て決める</t>
        </is>
      </c>
    </row>
    <row r="16" ht="40" customHeight="1">
      <c r="A16" s="3" t="inlineStr">
        <is>
          <t>バックアップ</t>
        </is>
      </c>
      <c r="B16" s="3" t="inlineStr">
        <is>
          <t>自動バックアップ</t>
        </is>
      </c>
      <c r="C16" s="4" t="inlineStr">
        <is>
          <t>有効</t>
        </is>
      </c>
      <c r="D16" s="5" t="inlineStr">
        <is>
          <t>Work 01準拠</t>
        </is>
      </c>
      <c r="E16" s="6" t="inlineStr">
        <is>
          <t>Work 01 資料7.（スナップショット・特定時点への復元）</t>
        </is>
      </c>
    </row>
    <row r="17" ht="40" customHeight="1">
      <c r="A17" s="3" t="inlineStr">
        <is>
          <t>バックアップ</t>
        </is>
      </c>
      <c r="B17" s="3" t="inlineStr">
        <is>
          <t>バックアップの保持期間</t>
        </is>
      </c>
      <c r="C17" s="7" t="inlineStr">
        <is>
          <t>7日</t>
        </is>
      </c>
      <c r="D17" s="5" t="inlineStr">
        <is>
          <t>設計上の仮値</t>
        </is>
      </c>
      <c r="E17" s="6" t="inlineStr">
        <is>
          <t>説明用の仮の値。保存容量に料金がかかる場合がある</t>
        </is>
      </c>
    </row>
    <row r="18" ht="40" customHeight="1">
      <c r="A18" s="3" t="inlineStr">
        <is>
          <t>バックアップ</t>
        </is>
      </c>
      <c r="B18" s="3" t="inlineStr">
        <is>
          <t>バックアップの時間帯</t>
        </is>
      </c>
      <c r="C18" s="9" t="inlineStr">
        <is>
          <t>要確認</t>
        </is>
      </c>
      <c r="D18" s="5" t="inlineStr">
        <is>
          <t>要確認</t>
        </is>
      </c>
      <c r="E18" s="6" t="inlineStr">
        <is>
          <t>利用の少ない時間帯を要件から決める</t>
        </is>
      </c>
    </row>
    <row r="19" ht="40" customHeight="1">
      <c r="A19" s="3" t="inlineStr">
        <is>
          <t>可用性</t>
        </is>
      </c>
      <c r="B19" s="3" t="inlineStr">
        <is>
          <t>Multi-AZ設定</t>
        </is>
      </c>
      <c r="C19" s="4" t="inlineStr">
        <is>
          <t>使用しない（Single-AZ）</t>
        </is>
      </c>
      <c r="D19" s="5" t="inlineStr">
        <is>
          <t>Work 01準拠</t>
        </is>
      </c>
      <c r="E19" s="6" t="inlineStr">
        <is>
          <t>費用を優先（Work 01 資料2.・9.）。AZ-Aの障害時はDBが止まる。止められないサービスではMulti-AZ配置にする</t>
        </is>
      </c>
    </row>
    <row r="20" ht="23" customHeight="1">
      <c r="A20" s="3" t="inlineStr">
        <is>
          <t>運用</t>
        </is>
      </c>
      <c r="B20" s="3" t="inlineStr">
        <is>
          <t>メンテナンスの時間帯</t>
        </is>
      </c>
      <c r="C20" s="9" t="inlineStr">
        <is>
          <t>要確認</t>
        </is>
      </c>
      <c r="D20" s="5" t="inlineStr">
        <is>
          <t>要確認</t>
        </is>
      </c>
      <c r="E20" s="6" t="inlineStr">
        <is>
          <t>利用の少ない時間帯を要件から決める</t>
        </is>
      </c>
    </row>
    <row r="21" ht="40" customHeight="1">
      <c r="A21" s="3" t="inlineStr">
        <is>
          <t>運用</t>
        </is>
      </c>
      <c r="B21" s="3" t="inlineStr">
        <is>
          <t>削除保護</t>
        </is>
      </c>
      <c r="C21" s="7" t="inlineStr">
        <is>
          <t>有効</t>
        </is>
      </c>
      <c r="D21" s="5" t="inlineStr">
        <is>
          <t>設計上の仮値</t>
        </is>
      </c>
      <c r="E21" s="6" t="inlineStr">
        <is>
          <t>Work 01 に記載なし。誤って削除しないための仮の設定</t>
        </is>
      </c>
    </row>
    <row r="22" ht="23" customHeight="1">
      <c r="A22" s="3" t="inlineStr">
        <is>
          <t>認証</t>
        </is>
      </c>
      <c r="B22" s="3" t="inlineStr">
        <is>
          <t>マスターユーザー名</t>
        </is>
      </c>
      <c r="C22" s="9" t="inlineStr">
        <is>
          <t>要確認</t>
        </is>
      </c>
      <c r="D22" s="5" t="inlineStr">
        <is>
          <t>要確認</t>
        </is>
      </c>
      <c r="E22" s="6" t="inlineStr">
        <is>
          <t>構築時に決める</t>
        </is>
      </c>
    </row>
    <row r="23" ht="40" customHeight="1">
      <c r="A23" s="3" t="inlineStr">
        <is>
          <t>認証</t>
        </is>
      </c>
      <c r="B23" s="3" t="inlineStr">
        <is>
          <t>パスワードの管理</t>
        </is>
      </c>
      <c r="C23" s="9" t="inlineStr">
        <is>
          <t>コードやサーバー上のファイルに直接書かない（保管方法は要確認）</t>
        </is>
      </c>
      <c r="D23" s="5" t="inlineStr">
        <is>
          <t>要確認</t>
        </is>
      </c>
      <c r="E23" s="6" t="inlineStr">
        <is>
          <t>AWS Secrets Manager などの利用は、費用と要件で判断する（Work 01 資料8.-5）</t>
        </is>
      </c>
    </row>
  </sheetData>
  <autoFilter ref="A1:E23"/>
  <conditionalFormatting sqref="D2:D23">
    <cfRule type="cellIs" priority="1" operator="equal" dxfId="0">
      <formula>"Work 01準拠"</formula>
    </cfRule>
    <cfRule type="cellIs" priority="2" operator="equal" dxfId="1">
      <formula>"設計上の仮値"</formula>
    </cfRule>
    <cfRule type="cellIs" priority="3" operator="equal" dxfId="2">
      <formula>"要確認"</formula>
    </cfRule>
  </conditionalFormatting>
  <dataValidations count="1">
    <dataValidation sqref="D2:D23" showDropDown="0" showInputMessage="0" showErrorMessage="1" allowBlank="1" errorTitle="値の区分" error="「Work 01準拠」「設計上の仮値」「要確認」から選んでください。" type="list">
      <formula1>"Work 01準拠,設計上の仮値,要確認"</formula1>
    </dataValidation>
  </dataValidations>
  <printOptions horizontalCentered="1"/>
  <pageMargins left="0.4" right="0.4" top="0.6" bottom="0.6" header="0.25" footer="0.25"/>
  <pageSetup orientation="landscape" paperSize="9" fitToHeight="0" fitToWidth="1"/>
  <headerFooter>
    <oddHeader>&amp;L&amp;8 AWS三層構成 パラメータシート（自主制作サンプル）&amp;R&amp;8 &amp;A</oddHeader>
    <oddFooter>&amp;L&amp;8 AWSアカウントへの構築は行っていない設計サンプルです&amp;R&amp;8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K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1" customWidth="1" min="2" max="2"/>
    <col width="27" customWidth="1" min="3" max="3"/>
    <col width="20" customWidth="1" min="4" max="4"/>
    <col width="26" customWidth="1" min="5" max="5"/>
    <col width="30" customWidth="1" min="6" max="6"/>
    <col width="17" customWidth="1" min="7" max="7"/>
    <col width="26" customWidth="1" min="8" max="8"/>
    <col width="30" customWidth="1" min="9" max="9"/>
    <col width="13" customWidth="1" min="10" max="10"/>
    <col width="44" customWidth="1" min="11" max="11"/>
  </cols>
  <sheetData>
    <row r="1" ht="32" customHeight="1">
      <c r="A1" s="1" t="inlineStr">
        <is>
          <t>No</t>
        </is>
      </c>
      <c r="B1" s="1" t="inlineStr">
        <is>
          <t>Endpoint名</t>
        </is>
      </c>
      <c r="C1" s="1" t="inlineStr">
        <is>
          <t>サービス名</t>
        </is>
      </c>
      <c r="D1" s="1" t="inlineStr">
        <is>
          <t>Endpointタイプ</t>
        </is>
      </c>
      <c r="E1" s="1" t="inlineStr">
        <is>
          <t>接続先</t>
        </is>
      </c>
      <c r="F1" s="1" t="inlineStr">
        <is>
          <t>関連ルートテーブル
またはSubnet</t>
        </is>
      </c>
      <c r="G1" s="1" t="inlineStr">
        <is>
          <t>Security Group</t>
        </is>
      </c>
      <c r="H1" s="1" t="inlineStr">
        <is>
          <t>用途</t>
        </is>
      </c>
      <c r="I1" s="1" t="inlineStr">
        <is>
          <t>エンドポイント
ポリシー</t>
        </is>
      </c>
      <c r="J1" s="1" t="inlineStr">
        <is>
          <t>値の区分</t>
        </is>
      </c>
      <c r="K1" s="2" t="inlineStr">
        <is>
          <t>根拠・備考</t>
        </is>
      </c>
    </row>
    <row r="2" ht="74" customHeight="1">
      <c r="A2" s="11" t="n">
        <v>1</v>
      </c>
      <c r="B2" s="7" t="inlineStr">
        <is>
          <t>sample-3tier-eice</t>
        </is>
      </c>
      <c r="C2" s="4" t="inlineStr">
        <is>
          <t>EC2 Instance Connect Endpoint</t>
        </is>
      </c>
      <c r="D2" s="4" t="inlineStr">
        <is>
          <t>EC2 Instance Connect Endpoint</t>
        </is>
      </c>
      <c r="E2" s="4" t="inlineStr">
        <is>
          <t>VPC内のEC2（sample-3tier-web-a / sample-3tier-web-c）へのSSH（22）</t>
        </is>
      </c>
      <c r="F2" s="4" t="inlineStr">
        <is>
          <t>Subnet：sample-3tier-subnet-app-a
（10.0.10.0/24・ap-northeast-1a）</t>
        </is>
      </c>
      <c r="G2" s="4" t="inlineStr">
        <is>
          <t>SG-EICE</t>
        </is>
      </c>
      <c r="H2" s="4" t="inlineStr">
        <is>
          <t>管理者がEC2に接続する入口。踏み台サーバーが不要</t>
        </is>
      </c>
      <c r="I2" s="4" t="inlineStr">
        <is>
          <t>—（接続できる人はIAMポリシーで制御）</t>
        </is>
      </c>
      <c r="J2" s="5" t="inlineStr">
        <is>
          <t>Work 01準拠</t>
        </is>
      </c>
      <c r="K2" s="6" t="inlineStr">
        <is>
          <t>Work 01 資料3.・4-2。VPCに1つまで。同時接続は20まで、1回の接続は最大1時間。追加料金なし（AZをまたぐデータ転送は課金）</t>
        </is>
      </c>
    </row>
    <row r="3" ht="91" customHeight="1">
      <c r="A3" s="11" t="n">
        <v>2</v>
      </c>
      <c r="B3" s="7" t="inlineStr">
        <is>
          <t>sample-3tier-vpce-s3</t>
        </is>
      </c>
      <c r="C3" s="4" t="inlineStr">
        <is>
          <t>com.amazonaws.ap-northeast-1.s3</t>
        </is>
      </c>
      <c r="D3" s="4" t="inlineStr">
        <is>
          <t>Gateway</t>
        </is>
      </c>
      <c r="E3" s="4" t="inlineStr">
        <is>
          <t>Amazon S3（Amazon Linux 2023 のパッケージリポジトリ）</t>
        </is>
      </c>
      <c r="F3" s="4" t="inlineStr">
        <is>
          <t>ルートテーブル：sample-3tier-rt-app</t>
        </is>
      </c>
      <c r="G3" s="4" t="inlineStr">
        <is>
          <t>—（Gateway型はSecurity Groupを使わない）</t>
        </is>
      </c>
      <c r="H3" s="4" t="inlineStr">
        <is>
          <t>EC2のOSパッケージ更新（dnf）。インターネットを通らずにS3へ接続する</t>
        </is>
      </c>
      <c r="I3" s="9" t="inlineStr">
        <is>
          <t>要確認：既定はフルアクセス。絞る場合は、Amazon Linux 2023 のリポジトリ用バケット（al2023-repos-ap-northeast-1-de612dc2）の読み取りを許可する</t>
        </is>
      </c>
      <c r="J3" s="5" t="inlineStr">
        <is>
          <t>要確認</t>
        </is>
      </c>
      <c r="K3" s="6" t="inlineStr">
        <is>
          <t>Work 01 資料3.・4-3。追加料金なし。バケット名は AWS re:Post Knowledge Center の手順に基づく。ポリシーの内容は構築時に確認する</t>
        </is>
      </c>
    </row>
  </sheetData>
  <autoFilter ref="A1:K3"/>
  <conditionalFormatting sqref="J2:J3">
    <cfRule type="cellIs" priority="1" operator="equal" dxfId="0">
      <formula>"Work 01準拠"</formula>
    </cfRule>
    <cfRule type="cellIs" priority="2" operator="equal" dxfId="1">
      <formula>"設計上の仮値"</formula>
    </cfRule>
    <cfRule type="cellIs" priority="3" operator="equal" dxfId="2">
      <formula>"要確認"</formula>
    </cfRule>
  </conditionalFormatting>
  <dataValidations count="2">
    <dataValidation sqref="J2:J3" showDropDown="0" showInputMessage="0" showErrorMessage="1" allowBlank="1" errorTitle="値の区分" error="「Work 01準拠」「設計上の仮値」「要確認」から選んでください。" type="list">
      <formula1>"Work 01準拠,設計上の仮値,要確認"</formula1>
    </dataValidation>
    <dataValidation sqref="D2:D3" showDropDown="0" showInputMessage="0" showErrorMessage="1" allowBlank="1" errorTitle="Endpointタイプ" error="一覧から選んでください：Gateway、Interface、EC2 Instance Connect Endpoint" type="list">
      <formula1>"Gateway,Interface,EC2 Instance Connect Endpoint"</formula1>
    </dataValidation>
  </dataValidations>
  <printOptions horizontalCentered="1"/>
  <pageMargins left="0.4" right="0.4" top="0.6" bottom="0.6" header="0.25" footer="0.25"/>
  <pageSetup orientation="landscape" paperSize="9" fitToHeight="0" fitToWidth="1"/>
  <headerFooter>
    <oddHeader>&amp;L&amp;8 AWS三層構成 パラメータシート（自主制作サンプル）&amp;R&amp;8 &amp;A</oddHeader>
    <oddFooter>&amp;L&amp;8 AWSアカウントへの構築は行っていない設計サンプルです&amp;R&amp;8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F47"/>
  <sheetViews>
    <sheetView showGridLines="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7" customWidth="1" min="2" max="2"/>
    <col width="32" customWidth="1" min="3" max="3"/>
    <col width="70" customWidth="1" min="4" max="4"/>
    <col width="13" customWidth="1" min="5" max="5"/>
    <col width="18" customWidth="1" min="6" max="6"/>
  </cols>
  <sheetData>
    <row r="1" ht="32" customHeight="1">
      <c r="A1" s="1" t="inlineStr">
        <is>
          <t>No</t>
        </is>
      </c>
      <c r="B1" s="1" t="inlineStr">
        <is>
          <t>カテゴリ</t>
        </is>
      </c>
      <c r="C1" s="1" t="inlineStr">
        <is>
          <t>項目</t>
        </is>
      </c>
      <c r="D1" s="1" t="inlineStr">
        <is>
          <t>設定値（各シートから参照）</t>
        </is>
      </c>
      <c r="E1" s="1" t="inlineStr">
        <is>
          <t>値の区分</t>
        </is>
      </c>
      <c r="F1" s="2" t="inlineStr">
        <is>
          <t>参照元シート</t>
        </is>
      </c>
    </row>
    <row r="2" ht="22" customHeight="1">
      <c r="A2" s="11" t="n">
        <v>1</v>
      </c>
      <c r="B2" s="3" t="inlineStr">
        <is>
          <t>概要</t>
        </is>
      </c>
      <c r="C2" s="3" t="inlineStr">
        <is>
          <t>AWSリージョン</t>
        </is>
      </c>
      <c r="D2" s="12">
        <f>'00_概要'!C4</f>
        <v/>
      </c>
      <c r="E2" s="5">
        <f>'00_概要'!D4</f>
        <v/>
      </c>
      <c r="F2" s="13" t="inlineStr">
        <is>
          <t>00_概要</t>
        </is>
      </c>
    </row>
    <row r="3" ht="22" customHeight="1">
      <c r="A3" s="11" t="n">
        <v>2</v>
      </c>
      <c r="B3" s="3" t="inlineStr">
        <is>
          <t>概要</t>
        </is>
      </c>
      <c r="C3" s="3" t="inlineStr">
        <is>
          <t>環境名</t>
        </is>
      </c>
      <c r="D3" s="12">
        <f>'00_概要'!C3</f>
        <v/>
      </c>
      <c r="E3" s="5">
        <f>'00_概要'!D3</f>
        <v/>
      </c>
      <c r="F3" s="13" t="inlineStr">
        <is>
          <t>00_概要</t>
        </is>
      </c>
    </row>
    <row r="4" ht="22" customHeight="1">
      <c r="A4" s="11" t="n">
        <v>3</v>
      </c>
      <c r="B4" s="3" t="inlineStr">
        <is>
          <t>概要</t>
        </is>
      </c>
      <c r="C4" s="3" t="inlineStr">
        <is>
          <t>命名規則</t>
        </is>
      </c>
      <c r="D4" s="12">
        <f>'00_概要'!C12</f>
        <v/>
      </c>
      <c r="E4" s="5">
        <f>'00_概要'!D12</f>
        <v/>
      </c>
      <c r="F4" s="13" t="inlineStr">
        <is>
          <t>00_概要</t>
        </is>
      </c>
    </row>
    <row r="5" ht="22" customHeight="1">
      <c r="A5" s="11" t="n">
        <v>4</v>
      </c>
      <c r="B5" s="3" t="inlineStr">
        <is>
          <t>VPC</t>
        </is>
      </c>
      <c r="C5" s="3" t="inlineStr">
        <is>
          <t>VPC CIDR</t>
        </is>
      </c>
      <c r="D5" s="12">
        <f>'01_VPC・Subnet'!C2</f>
        <v/>
      </c>
      <c r="E5" s="5">
        <f>'01_VPC・Subnet'!J2</f>
        <v/>
      </c>
      <c r="F5" s="13" t="inlineStr">
        <is>
          <t>01_VPC・Subnet</t>
        </is>
      </c>
    </row>
    <row r="6" ht="22" customHeight="1">
      <c r="A6" s="11" t="n">
        <v>5</v>
      </c>
      <c r="B6" s="3" t="inlineStr">
        <is>
          <t>VPC</t>
        </is>
      </c>
      <c r="C6" s="3" t="inlineStr">
        <is>
          <t>DNS設定</t>
        </is>
      </c>
      <c r="D6" s="12">
        <f>"DNS解決："&amp;'00_概要'!C13&amp;" ／ DNSホスト名："&amp;'00_概要'!C14</f>
        <v/>
      </c>
      <c r="E6" s="5">
        <f>'00_概要'!D13</f>
        <v/>
      </c>
      <c r="F6" s="13" t="inlineStr">
        <is>
          <t>00_概要</t>
        </is>
      </c>
    </row>
    <row r="7" ht="22" customHeight="1">
      <c r="A7" s="11" t="n">
        <v>6</v>
      </c>
      <c r="B7" s="3" t="inlineStr">
        <is>
          <t>VPC</t>
        </is>
      </c>
      <c r="C7" s="3" t="inlineStr">
        <is>
          <t>NAT Gateway</t>
        </is>
      </c>
      <c r="D7" s="12">
        <f>'00_概要'!C15</f>
        <v/>
      </c>
      <c r="E7" s="5">
        <f>'00_概要'!D15</f>
        <v/>
      </c>
      <c r="F7" s="13" t="inlineStr">
        <is>
          <t>00_概要</t>
        </is>
      </c>
    </row>
    <row r="8" ht="22" customHeight="1">
      <c r="A8" s="11" t="n">
        <v>7</v>
      </c>
      <c r="B8" s="3" t="inlineStr">
        <is>
          <t>Subnet</t>
        </is>
      </c>
      <c r="C8" s="3" t="inlineStr">
        <is>
          <t>Public Subnet（AZ-A）</t>
        </is>
      </c>
      <c r="D8" s="12">
        <f>'01_VPC・Subnet'!F2&amp;"（"&amp;'01_VPC・Subnet'!E2&amp;"・"&amp;'01_VPC・Subnet'!G2&amp;"）"</f>
        <v/>
      </c>
      <c r="E8" s="5">
        <f>'01_VPC・Subnet'!J2</f>
        <v/>
      </c>
      <c r="F8" s="13" t="inlineStr">
        <is>
          <t>01_VPC・Subnet</t>
        </is>
      </c>
    </row>
    <row r="9" ht="22" customHeight="1">
      <c r="A9" s="11" t="n">
        <v>8</v>
      </c>
      <c r="B9" s="3" t="inlineStr">
        <is>
          <t>Subnet</t>
        </is>
      </c>
      <c r="C9" s="3" t="inlineStr">
        <is>
          <t>Public Subnet（AZ-C）</t>
        </is>
      </c>
      <c r="D9" s="12">
        <f>'01_VPC・Subnet'!F3&amp;"（"&amp;'01_VPC・Subnet'!E3&amp;"・"&amp;'01_VPC・Subnet'!G3&amp;"）"</f>
        <v/>
      </c>
      <c r="E9" s="5">
        <f>'01_VPC・Subnet'!J3</f>
        <v/>
      </c>
      <c r="F9" s="13" t="inlineStr">
        <is>
          <t>01_VPC・Subnet</t>
        </is>
      </c>
    </row>
    <row r="10" ht="22" customHeight="1">
      <c r="A10" s="11" t="n">
        <v>9</v>
      </c>
      <c r="B10" s="3" t="inlineStr">
        <is>
          <t>Subnet</t>
        </is>
      </c>
      <c r="C10" s="3" t="inlineStr">
        <is>
          <t>Private Subnet（App・AZ-A）</t>
        </is>
      </c>
      <c r="D10" s="12">
        <f>'01_VPC・Subnet'!F4&amp;"（"&amp;'01_VPC・Subnet'!E4&amp;"・"&amp;'01_VPC・Subnet'!G4&amp;"）"</f>
        <v/>
      </c>
      <c r="E10" s="5">
        <f>'01_VPC・Subnet'!J4</f>
        <v/>
      </c>
      <c r="F10" s="13" t="inlineStr">
        <is>
          <t>01_VPC・Subnet</t>
        </is>
      </c>
    </row>
    <row r="11" ht="22" customHeight="1">
      <c r="A11" s="11" t="n">
        <v>10</v>
      </c>
      <c r="B11" s="3" t="inlineStr">
        <is>
          <t>Subnet</t>
        </is>
      </c>
      <c r="C11" s="3" t="inlineStr">
        <is>
          <t>Private Subnet（App・AZ-C）</t>
        </is>
      </c>
      <c r="D11" s="12">
        <f>'01_VPC・Subnet'!F5&amp;"（"&amp;'01_VPC・Subnet'!E5&amp;"・"&amp;'01_VPC・Subnet'!G5&amp;"）"</f>
        <v/>
      </c>
      <c r="E11" s="5">
        <f>'01_VPC・Subnet'!J5</f>
        <v/>
      </c>
      <c r="F11" s="13" t="inlineStr">
        <is>
          <t>01_VPC・Subnet</t>
        </is>
      </c>
    </row>
    <row r="12" ht="22" customHeight="1">
      <c r="A12" s="11" t="n">
        <v>11</v>
      </c>
      <c r="B12" s="3" t="inlineStr">
        <is>
          <t>Subnet</t>
        </is>
      </c>
      <c r="C12" s="3" t="inlineStr">
        <is>
          <t>Private Subnet（DB・AZ-A）</t>
        </is>
      </c>
      <c r="D12" s="12">
        <f>'01_VPC・Subnet'!F6&amp;"（"&amp;'01_VPC・Subnet'!E6&amp;"・"&amp;'01_VPC・Subnet'!G6&amp;"）"</f>
        <v/>
      </c>
      <c r="E12" s="5">
        <f>'01_VPC・Subnet'!J6</f>
        <v/>
      </c>
      <c r="F12" s="13" t="inlineStr">
        <is>
          <t>01_VPC・Subnet</t>
        </is>
      </c>
    </row>
    <row r="13" ht="22" customHeight="1">
      <c r="A13" s="11" t="n">
        <v>12</v>
      </c>
      <c r="B13" s="3" t="inlineStr">
        <is>
          <t>Subnet</t>
        </is>
      </c>
      <c r="C13" s="3" t="inlineStr">
        <is>
          <t>Private Subnet（DB・AZ-C）</t>
        </is>
      </c>
      <c r="D13" s="12">
        <f>'01_VPC・Subnet'!F7&amp;"（"&amp;'01_VPC・Subnet'!E7&amp;"・"&amp;'01_VPC・Subnet'!G7&amp;"）"</f>
        <v/>
      </c>
      <c r="E13" s="5">
        <f>'01_VPC・Subnet'!J7</f>
        <v/>
      </c>
      <c r="F13" s="13" t="inlineStr">
        <is>
          <t>01_VPC・Subnet</t>
        </is>
      </c>
    </row>
    <row r="14" ht="22" customHeight="1">
      <c r="A14" s="11" t="n">
        <v>13</v>
      </c>
      <c r="B14" s="3" t="inlineStr">
        <is>
          <t>RouteTable</t>
        </is>
      </c>
      <c r="C14" s="3" t="inlineStr">
        <is>
          <t>経路 1</t>
        </is>
      </c>
      <c r="D14" s="12">
        <f>'02_RouteTable'!B2&amp;"："&amp;'02_RouteTable'!D2&amp;" → "&amp;'02_RouteTable'!E2</f>
        <v/>
      </c>
      <c r="E14" s="5">
        <f>'02_RouteTable'!G2</f>
        <v/>
      </c>
      <c r="F14" s="13" t="inlineStr">
        <is>
          <t>02_RouteTable</t>
        </is>
      </c>
    </row>
    <row r="15" ht="22" customHeight="1">
      <c r="A15" s="11" t="n">
        <v>14</v>
      </c>
      <c r="B15" s="3" t="inlineStr">
        <is>
          <t>RouteTable</t>
        </is>
      </c>
      <c r="C15" s="3" t="inlineStr">
        <is>
          <t>経路 2</t>
        </is>
      </c>
      <c r="D15" s="12">
        <f>'02_RouteTable'!B3&amp;"："&amp;'02_RouteTable'!D3&amp;" → "&amp;'02_RouteTable'!E3</f>
        <v/>
      </c>
      <c r="E15" s="5">
        <f>'02_RouteTable'!G3</f>
        <v/>
      </c>
      <c r="F15" s="13" t="inlineStr">
        <is>
          <t>02_RouteTable</t>
        </is>
      </c>
    </row>
    <row r="16" ht="22" customHeight="1">
      <c r="A16" s="11" t="n">
        <v>15</v>
      </c>
      <c r="B16" s="3" t="inlineStr">
        <is>
          <t>RouteTable</t>
        </is>
      </c>
      <c r="C16" s="3" t="inlineStr">
        <is>
          <t>経路 3</t>
        </is>
      </c>
      <c r="D16" s="12">
        <f>'02_RouteTable'!B4&amp;"："&amp;'02_RouteTable'!D4&amp;" → "&amp;'02_RouteTable'!E4</f>
        <v/>
      </c>
      <c r="E16" s="5">
        <f>'02_RouteTable'!G4</f>
        <v/>
      </c>
      <c r="F16" s="13" t="inlineStr">
        <is>
          <t>02_RouteTable</t>
        </is>
      </c>
    </row>
    <row r="17" ht="40" customHeight="1">
      <c r="A17" s="11" t="n">
        <v>16</v>
      </c>
      <c r="B17" s="3" t="inlineStr">
        <is>
          <t>RouteTable</t>
        </is>
      </c>
      <c r="C17" s="3" t="inlineStr">
        <is>
          <t>経路 4</t>
        </is>
      </c>
      <c r="D17" s="12">
        <f>'02_RouteTable'!B5&amp;"："&amp;'02_RouteTable'!D5&amp;" → "&amp;'02_RouteTable'!E5</f>
        <v/>
      </c>
      <c r="E17" s="5">
        <f>'02_RouteTable'!G5</f>
        <v/>
      </c>
      <c r="F17" s="13" t="inlineStr">
        <is>
          <t>02_RouteTable</t>
        </is>
      </c>
    </row>
    <row r="18" ht="22" customHeight="1">
      <c r="A18" s="11" t="n">
        <v>17</v>
      </c>
      <c r="B18" s="3" t="inlineStr">
        <is>
          <t>RouteTable</t>
        </is>
      </c>
      <c r="C18" s="3" t="inlineStr">
        <is>
          <t>経路 5</t>
        </is>
      </c>
      <c r="D18" s="12">
        <f>'02_RouteTable'!B6&amp;"："&amp;'02_RouteTable'!D6&amp;" → "&amp;'02_RouteTable'!E6</f>
        <v/>
      </c>
      <c r="E18" s="5">
        <f>'02_RouteTable'!G6</f>
        <v/>
      </c>
      <c r="F18" s="13" t="inlineStr">
        <is>
          <t>02_RouteTable</t>
        </is>
      </c>
    </row>
    <row r="19" ht="22" customHeight="1">
      <c r="A19" s="11" t="n">
        <v>18</v>
      </c>
      <c r="B19" s="3" t="inlineStr">
        <is>
          <t>SecurityGroup</t>
        </is>
      </c>
      <c r="C19" s="3" t="inlineStr">
        <is>
          <t>ルール 1</t>
        </is>
      </c>
      <c r="D19" s="12">
        <f>'03_SecurityGroup'!B2&amp;" "&amp;'03_SecurityGroup'!D2&amp;"："&amp;IF('03_SecurityGroup'!E2="—","ルールなし",'03_SecurityGroup'!E2&amp;"/"&amp;'03_SecurityGroup'!F2&amp;IF('03_SecurityGroup'!D2="Inbound"," ← "," → ")&amp;'03_SecurityGroup'!G2)</f>
        <v/>
      </c>
      <c r="E19" s="5">
        <f>'03_SecurityGroup'!J2</f>
        <v/>
      </c>
      <c r="F19" s="13" t="inlineStr">
        <is>
          <t>03_SecurityGroup</t>
        </is>
      </c>
    </row>
    <row r="20" ht="22" customHeight="1">
      <c r="A20" s="11" t="n">
        <v>19</v>
      </c>
      <c r="B20" s="3" t="inlineStr">
        <is>
          <t>SecurityGroup</t>
        </is>
      </c>
      <c r="C20" s="3" t="inlineStr">
        <is>
          <t>ルール 2</t>
        </is>
      </c>
      <c r="D20" s="12">
        <f>'03_SecurityGroup'!B3&amp;" "&amp;'03_SecurityGroup'!D3&amp;"："&amp;IF('03_SecurityGroup'!E3="—","ルールなし",'03_SecurityGroup'!E3&amp;"/"&amp;'03_SecurityGroup'!F3&amp;IF('03_SecurityGroup'!D3="Inbound"," ← "," → ")&amp;'03_SecurityGroup'!G3)</f>
        <v/>
      </c>
      <c r="E20" s="5">
        <f>'03_SecurityGroup'!J3</f>
        <v/>
      </c>
      <c r="F20" s="13" t="inlineStr">
        <is>
          <t>03_SecurityGroup</t>
        </is>
      </c>
    </row>
    <row r="21" ht="22" customHeight="1">
      <c r="A21" s="11" t="n">
        <v>20</v>
      </c>
      <c r="B21" s="3" t="inlineStr">
        <is>
          <t>SecurityGroup</t>
        </is>
      </c>
      <c r="C21" s="3" t="inlineStr">
        <is>
          <t>ルール 3</t>
        </is>
      </c>
      <c r="D21" s="12">
        <f>'03_SecurityGroup'!B4&amp;" "&amp;'03_SecurityGroup'!D4&amp;"："&amp;IF('03_SecurityGroup'!E4="—","ルールなし",'03_SecurityGroup'!E4&amp;"/"&amp;'03_SecurityGroup'!F4&amp;IF('03_SecurityGroup'!D4="Inbound"," ← "," → ")&amp;'03_SecurityGroup'!G4)</f>
        <v/>
      </c>
      <c r="E21" s="5">
        <f>'03_SecurityGroup'!J4</f>
        <v/>
      </c>
      <c r="F21" s="13" t="inlineStr">
        <is>
          <t>03_SecurityGroup</t>
        </is>
      </c>
    </row>
    <row r="22" ht="22" customHeight="1">
      <c r="A22" s="11" t="n">
        <v>21</v>
      </c>
      <c r="B22" s="3" t="inlineStr">
        <is>
          <t>SecurityGroup</t>
        </is>
      </c>
      <c r="C22" s="3" t="inlineStr">
        <is>
          <t>ルール 4</t>
        </is>
      </c>
      <c r="D22" s="12">
        <f>'03_SecurityGroup'!B5&amp;" "&amp;'03_SecurityGroup'!D5&amp;"："&amp;IF('03_SecurityGroup'!E5="—","ルールなし",'03_SecurityGroup'!E5&amp;"/"&amp;'03_SecurityGroup'!F5&amp;IF('03_SecurityGroup'!D5="Inbound"," ← "," → ")&amp;'03_SecurityGroup'!G5)</f>
        <v/>
      </c>
      <c r="E22" s="5">
        <f>'03_SecurityGroup'!J5</f>
        <v/>
      </c>
      <c r="F22" s="13" t="inlineStr">
        <is>
          <t>03_SecurityGroup</t>
        </is>
      </c>
    </row>
    <row r="23" ht="22" customHeight="1">
      <c r="A23" s="11" t="n">
        <v>22</v>
      </c>
      <c r="B23" s="3" t="inlineStr">
        <is>
          <t>SecurityGroup</t>
        </is>
      </c>
      <c r="C23" s="3" t="inlineStr">
        <is>
          <t>ルール 5</t>
        </is>
      </c>
      <c r="D23" s="12">
        <f>'03_SecurityGroup'!B6&amp;" "&amp;'03_SecurityGroup'!D6&amp;"："&amp;IF('03_SecurityGroup'!E6="—","ルールなし",'03_SecurityGroup'!E6&amp;"/"&amp;'03_SecurityGroup'!F6&amp;IF('03_SecurityGroup'!D6="Inbound"," ← "," → ")&amp;'03_SecurityGroup'!G6)</f>
        <v/>
      </c>
      <c r="E23" s="5">
        <f>'03_SecurityGroup'!J6</f>
        <v/>
      </c>
      <c r="F23" s="13" t="inlineStr">
        <is>
          <t>03_SecurityGroup</t>
        </is>
      </c>
    </row>
    <row r="24" ht="40" customHeight="1">
      <c r="A24" s="11" t="n">
        <v>23</v>
      </c>
      <c r="B24" s="3" t="inlineStr">
        <is>
          <t>SecurityGroup</t>
        </is>
      </c>
      <c r="C24" s="3" t="inlineStr">
        <is>
          <t>ルール 6</t>
        </is>
      </c>
      <c r="D24" s="12">
        <f>'03_SecurityGroup'!B7&amp;" "&amp;'03_SecurityGroup'!D7&amp;"："&amp;IF('03_SecurityGroup'!E7="—","ルールなし",'03_SecurityGroup'!E7&amp;"/"&amp;'03_SecurityGroup'!F7&amp;IF('03_SecurityGroup'!D7="Inbound"," ← "," → ")&amp;'03_SecurityGroup'!G7)</f>
        <v/>
      </c>
      <c r="E24" s="5">
        <f>'03_SecurityGroup'!J7</f>
        <v/>
      </c>
      <c r="F24" s="13" t="inlineStr">
        <is>
          <t>03_SecurityGroup</t>
        </is>
      </c>
    </row>
    <row r="25" ht="22" customHeight="1">
      <c r="A25" s="11" t="n">
        <v>24</v>
      </c>
      <c r="B25" s="3" t="inlineStr">
        <is>
          <t>SecurityGroup</t>
        </is>
      </c>
      <c r="C25" s="3" t="inlineStr">
        <is>
          <t>ルール 7</t>
        </is>
      </c>
      <c r="D25" s="12">
        <f>'03_SecurityGroup'!B8&amp;" "&amp;'03_SecurityGroup'!D8&amp;"："&amp;IF('03_SecurityGroup'!E8="—","ルールなし",'03_SecurityGroup'!E8&amp;"/"&amp;'03_SecurityGroup'!F8&amp;IF('03_SecurityGroup'!D8="Inbound"," ← "," → ")&amp;'03_SecurityGroup'!G8)</f>
        <v/>
      </c>
      <c r="E25" s="5">
        <f>'03_SecurityGroup'!J8</f>
        <v/>
      </c>
      <c r="F25" s="13" t="inlineStr">
        <is>
          <t>03_SecurityGroup</t>
        </is>
      </c>
    </row>
    <row r="26" ht="22" customHeight="1">
      <c r="A26" s="11" t="n">
        <v>25</v>
      </c>
      <c r="B26" s="3" t="inlineStr">
        <is>
          <t>SecurityGroup</t>
        </is>
      </c>
      <c r="C26" s="3" t="inlineStr">
        <is>
          <t>ルール 8</t>
        </is>
      </c>
      <c r="D26" s="12">
        <f>'03_SecurityGroup'!B9&amp;" "&amp;'03_SecurityGroup'!D9&amp;"："&amp;IF('03_SecurityGroup'!E9="—","ルールなし",'03_SecurityGroup'!E9&amp;"/"&amp;'03_SecurityGroup'!F9&amp;IF('03_SecurityGroup'!D9="Inbound"," ← "," → ")&amp;'03_SecurityGroup'!G9)</f>
        <v/>
      </c>
      <c r="E26" s="5">
        <f>'03_SecurityGroup'!J9</f>
        <v/>
      </c>
      <c r="F26" s="13" t="inlineStr">
        <is>
          <t>03_SecurityGroup</t>
        </is>
      </c>
    </row>
    <row r="27" ht="22" customHeight="1">
      <c r="A27" s="11" t="n">
        <v>26</v>
      </c>
      <c r="B27" s="3" t="inlineStr">
        <is>
          <t>SecurityGroup</t>
        </is>
      </c>
      <c r="C27" s="3" t="inlineStr">
        <is>
          <t>ルール 9</t>
        </is>
      </c>
      <c r="D27" s="12">
        <f>'03_SecurityGroup'!B10&amp;" "&amp;'03_SecurityGroup'!D10&amp;"："&amp;IF('03_SecurityGroup'!E10="—","ルールなし",'03_SecurityGroup'!E10&amp;"/"&amp;'03_SecurityGroup'!F10&amp;IF('03_SecurityGroup'!D10="Inbound"," ← "," → ")&amp;'03_SecurityGroup'!G10)</f>
        <v/>
      </c>
      <c r="E27" s="5">
        <f>'03_SecurityGroup'!J10</f>
        <v/>
      </c>
      <c r="F27" s="13" t="inlineStr">
        <is>
          <t>03_SecurityGroup</t>
        </is>
      </c>
    </row>
    <row r="28" ht="22" customHeight="1">
      <c r="A28" s="11" t="n">
        <v>27</v>
      </c>
      <c r="B28" s="3" t="inlineStr">
        <is>
          <t>SecurityGroup</t>
        </is>
      </c>
      <c r="C28" s="3" t="inlineStr">
        <is>
          <t>ルール 10</t>
        </is>
      </c>
      <c r="D28" s="12">
        <f>'03_SecurityGroup'!B11&amp;" "&amp;'03_SecurityGroup'!D11&amp;"："&amp;IF('03_SecurityGroup'!E11="—","ルールなし",'03_SecurityGroup'!E11&amp;"/"&amp;'03_SecurityGroup'!F11&amp;IF('03_SecurityGroup'!D11="Inbound"," ← "," → ")&amp;'03_SecurityGroup'!G11)</f>
        <v/>
      </c>
      <c r="E28" s="5">
        <f>'03_SecurityGroup'!J11</f>
        <v/>
      </c>
      <c r="F28" s="13" t="inlineStr">
        <is>
          <t>03_SecurityGroup</t>
        </is>
      </c>
    </row>
    <row r="29" ht="22" customHeight="1">
      <c r="A29" s="11" t="n">
        <v>28</v>
      </c>
      <c r="B29" s="3" t="inlineStr">
        <is>
          <t>EC2</t>
        </is>
      </c>
      <c r="C29" s="3" t="inlineStr">
        <is>
          <t>インスタンス名</t>
        </is>
      </c>
      <c r="D29" s="12">
        <f>'04_EC2'!C2&amp;" ／ "&amp;'04_EC2'!D2</f>
        <v/>
      </c>
      <c r="E29" s="5">
        <f>'04_EC2'!E2</f>
        <v/>
      </c>
      <c r="F29" s="13" t="inlineStr">
        <is>
          <t>04_EC2</t>
        </is>
      </c>
    </row>
    <row r="30" ht="22" customHeight="1">
      <c r="A30" s="11" t="n">
        <v>29</v>
      </c>
      <c r="B30" s="3" t="inlineStr">
        <is>
          <t>EC2</t>
        </is>
      </c>
      <c r="C30" s="3" t="inlineStr">
        <is>
          <t>AMI（OS）</t>
        </is>
      </c>
      <c r="D30" s="12">
        <f>'04_EC2'!C3&amp;" ／ "&amp;'04_EC2'!D3</f>
        <v/>
      </c>
      <c r="E30" s="5">
        <f>'04_EC2'!E3</f>
        <v/>
      </c>
      <c r="F30" s="13" t="inlineStr">
        <is>
          <t>04_EC2</t>
        </is>
      </c>
    </row>
    <row r="31" ht="22" customHeight="1">
      <c r="A31" s="11" t="n">
        <v>30</v>
      </c>
      <c r="B31" s="3" t="inlineStr">
        <is>
          <t>EC2</t>
        </is>
      </c>
      <c r="C31" s="3" t="inlineStr">
        <is>
          <t>インスタンスタイプ</t>
        </is>
      </c>
      <c r="D31" s="12">
        <f>'04_EC2'!C5&amp;" ／ "&amp;'04_EC2'!D5</f>
        <v/>
      </c>
      <c r="E31" s="5">
        <f>'04_EC2'!E5</f>
        <v/>
      </c>
      <c r="F31" s="13" t="inlineStr">
        <is>
          <t>04_EC2</t>
        </is>
      </c>
    </row>
    <row r="32" ht="58" customHeight="1">
      <c r="A32" s="11" t="n">
        <v>31</v>
      </c>
      <c r="B32" s="3" t="inlineStr">
        <is>
          <t>EC2</t>
        </is>
      </c>
      <c r="C32" s="3" t="inlineStr">
        <is>
          <t>配置Subnet</t>
        </is>
      </c>
      <c r="D32" s="12">
        <f>'04_EC2'!C6&amp;" ／ "&amp;'04_EC2'!D6</f>
        <v/>
      </c>
      <c r="E32" s="5">
        <f>'04_EC2'!E6</f>
        <v/>
      </c>
      <c r="F32" s="13" t="inlineStr">
        <is>
          <t>04_EC2</t>
        </is>
      </c>
    </row>
    <row r="33" ht="22" customHeight="1">
      <c r="A33" s="11" t="n">
        <v>32</v>
      </c>
      <c r="B33" s="3" t="inlineStr">
        <is>
          <t>EC2</t>
        </is>
      </c>
      <c r="C33" s="3" t="inlineStr">
        <is>
          <t>パブリックIP</t>
        </is>
      </c>
      <c r="D33" s="12">
        <f>'04_EC2'!C9&amp;" ／ "&amp;'04_EC2'!D9</f>
        <v/>
      </c>
      <c r="E33" s="5">
        <f>'04_EC2'!E9</f>
        <v/>
      </c>
      <c r="F33" s="13" t="inlineStr">
        <is>
          <t>04_EC2</t>
        </is>
      </c>
    </row>
    <row r="34" ht="22" customHeight="1">
      <c r="A34" s="11" t="n">
        <v>33</v>
      </c>
      <c r="B34" s="3" t="inlineStr">
        <is>
          <t>EC2</t>
        </is>
      </c>
      <c r="C34" s="3" t="inlineStr">
        <is>
          <t>EBSの暗号化</t>
        </is>
      </c>
      <c r="D34" s="12">
        <f>'04_EC2'!C12&amp;" ／ "&amp;'04_EC2'!D12</f>
        <v/>
      </c>
      <c r="E34" s="5">
        <f>'04_EC2'!E12</f>
        <v/>
      </c>
      <c r="F34" s="13" t="inlineStr">
        <is>
          <t>04_EC2</t>
        </is>
      </c>
    </row>
    <row r="35" ht="58" customHeight="1">
      <c r="A35" s="11" t="n">
        <v>34</v>
      </c>
      <c r="B35" s="3" t="inlineStr">
        <is>
          <t>EC2</t>
        </is>
      </c>
      <c r="C35" s="3" t="inlineStr">
        <is>
          <t>IAMロール</t>
        </is>
      </c>
      <c r="D35" s="12">
        <f>'04_EC2'!C14&amp;" ／ "&amp;'04_EC2'!D14</f>
        <v/>
      </c>
      <c r="E35" s="5">
        <f>'04_EC2'!E14</f>
        <v/>
      </c>
      <c r="F35" s="13" t="inlineStr">
        <is>
          <t>04_EC2</t>
        </is>
      </c>
    </row>
    <row r="36" ht="22" customHeight="1">
      <c r="A36" s="11" t="n">
        <v>35</v>
      </c>
      <c r="B36" s="3" t="inlineStr">
        <is>
          <t>RDS</t>
        </is>
      </c>
      <c r="C36" s="3" t="inlineStr">
        <is>
          <t>エンジン</t>
        </is>
      </c>
      <c r="D36" s="12">
        <f>'05_RDS'!C3</f>
        <v/>
      </c>
      <c r="E36" s="5">
        <f>'05_RDS'!D3</f>
        <v/>
      </c>
      <c r="F36" s="13" t="inlineStr">
        <is>
          <t>05_RDS</t>
        </is>
      </c>
    </row>
    <row r="37" ht="22" customHeight="1">
      <c r="A37" s="11" t="n">
        <v>36</v>
      </c>
      <c r="B37" s="3" t="inlineStr">
        <is>
          <t>RDS</t>
        </is>
      </c>
      <c r="C37" s="3" t="inlineStr">
        <is>
          <t>インスタンスクラス</t>
        </is>
      </c>
      <c r="D37" s="12">
        <f>'05_RDS'!C5</f>
        <v/>
      </c>
      <c r="E37" s="5">
        <f>'05_RDS'!D5</f>
        <v/>
      </c>
      <c r="F37" s="13" t="inlineStr">
        <is>
          <t>05_RDS</t>
        </is>
      </c>
    </row>
    <row r="38" ht="58" customHeight="1">
      <c r="A38" s="11" t="n">
        <v>37</v>
      </c>
      <c r="B38" s="3" t="inlineStr">
        <is>
          <t>RDS</t>
        </is>
      </c>
      <c r="C38" s="3" t="inlineStr">
        <is>
          <t>DBサブネットグループ</t>
        </is>
      </c>
      <c r="D38" s="12">
        <f>'05_RDS'!C6</f>
        <v/>
      </c>
      <c r="E38" s="5">
        <f>'05_RDS'!D6</f>
        <v/>
      </c>
      <c r="F38" s="13" t="inlineStr">
        <is>
          <t>05_RDS</t>
        </is>
      </c>
    </row>
    <row r="39" ht="22" customHeight="1">
      <c r="A39" s="11" t="n">
        <v>38</v>
      </c>
      <c r="B39" s="3" t="inlineStr">
        <is>
          <t>RDS</t>
        </is>
      </c>
      <c r="C39" s="3" t="inlineStr">
        <is>
          <t>配置AZ</t>
        </is>
      </c>
      <c r="D39" s="12">
        <f>'05_RDS'!C7</f>
        <v/>
      </c>
      <c r="E39" s="5">
        <f>'05_RDS'!D7</f>
        <v/>
      </c>
      <c r="F39" s="13" t="inlineStr">
        <is>
          <t>05_RDS</t>
        </is>
      </c>
    </row>
    <row r="40" ht="22" customHeight="1">
      <c r="A40" s="11" t="n">
        <v>39</v>
      </c>
      <c r="B40" s="3" t="inlineStr">
        <is>
          <t>RDS</t>
        </is>
      </c>
      <c r="C40" s="3" t="inlineStr">
        <is>
          <t>Multi-AZ設定</t>
        </is>
      </c>
      <c r="D40" s="12">
        <f>'05_RDS'!C19</f>
        <v/>
      </c>
      <c r="E40" s="5">
        <f>'05_RDS'!D19</f>
        <v/>
      </c>
      <c r="F40" s="13" t="inlineStr">
        <is>
          <t>05_RDS</t>
        </is>
      </c>
    </row>
    <row r="41" ht="22" customHeight="1">
      <c r="A41" s="11" t="n">
        <v>40</v>
      </c>
      <c r="B41" s="3" t="inlineStr">
        <is>
          <t>RDS</t>
        </is>
      </c>
      <c r="C41" s="3" t="inlineStr">
        <is>
          <t>パブリックアクセス</t>
        </is>
      </c>
      <c r="D41" s="12">
        <f>'05_RDS'!C9</f>
        <v/>
      </c>
      <c r="E41" s="5">
        <f>'05_RDS'!D9</f>
        <v/>
      </c>
      <c r="F41" s="13" t="inlineStr">
        <is>
          <t>05_RDS</t>
        </is>
      </c>
    </row>
    <row r="42" ht="22" customHeight="1">
      <c r="A42" s="11" t="n">
        <v>41</v>
      </c>
      <c r="B42" s="3" t="inlineStr">
        <is>
          <t>RDS</t>
        </is>
      </c>
      <c r="C42" s="3" t="inlineStr">
        <is>
          <t>ポート</t>
        </is>
      </c>
      <c r="D42" s="12">
        <f>'05_RDS'!C10</f>
        <v/>
      </c>
      <c r="E42" s="5">
        <f>'05_RDS'!D10</f>
        <v/>
      </c>
      <c r="F42" s="13" t="inlineStr">
        <is>
          <t>05_RDS</t>
        </is>
      </c>
    </row>
    <row r="43" ht="22" customHeight="1">
      <c r="A43" s="11" t="n">
        <v>42</v>
      </c>
      <c r="B43" s="3" t="inlineStr">
        <is>
          <t>RDS</t>
        </is>
      </c>
      <c r="C43" s="3" t="inlineStr">
        <is>
          <t>ストレージの暗号化</t>
        </is>
      </c>
      <c r="D43" s="12">
        <f>'05_RDS'!C14</f>
        <v/>
      </c>
      <c r="E43" s="5">
        <f>'05_RDS'!D14</f>
        <v/>
      </c>
      <c r="F43" s="13" t="inlineStr">
        <is>
          <t>05_RDS</t>
        </is>
      </c>
    </row>
    <row r="44" ht="22" customHeight="1">
      <c r="A44" s="11" t="n">
        <v>43</v>
      </c>
      <c r="B44" s="3" t="inlineStr">
        <is>
          <t>RDS</t>
        </is>
      </c>
      <c r="C44" s="3" t="inlineStr">
        <is>
          <t>自動バックアップ</t>
        </is>
      </c>
      <c r="D44" s="12">
        <f>'05_RDS'!C16</f>
        <v/>
      </c>
      <c r="E44" s="5">
        <f>'05_RDS'!D16</f>
        <v/>
      </c>
      <c r="F44" s="13" t="inlineStr">
        <is>
          <t>05_RDS</t>
        </is>
      </c>
    </row>
    <row r="45" ht="22" customHeight="1">
      <c r="A45" s="11" t="n">
        <v>44</v>
      </c>
      <c r="B45" s="3" t="inlineStr">
        <is>
          <t>RDS</t>
        </is>
      </c>
      <c r="C45" s="3" t="inlineStr">
        <is>
          <t>バックアップの保持期間</t>
        </is>
      </c>
      <c r="D45" s="12">
        <f>'05_RDS'!C17</f>
        <v/>
      </c>
      <c r="E45" s="5">
        <f>'05_RDS'!D17</f>
        <v/>
      </c>
      <c r="F45" s="13" t="inlineStr">
        <is>
          <t>05_RDS</t>
        </is>
      </c>
    </row>
    <row r="46" ht="58" customHeight="1">
      <c r="A46" s="11" t="n">
        <v>45</v>
      </c>
      <c r="B46" s="3" t="inlineStr">
        <is>
          <t>VPC Endpoint</t>
        </is>
      </c>
      <c r="C46" s="3" t="inlineStr">
        <is>
          <t>EC2 Instance Connect Endpoint</t>
        </is>
      </c>
      <c r="D46" s="12">
        <f>'06_VPC_Endpoint'!B2&amp;"（"&amp;'06_VPC_Endpoint'!D2&amp;"）／ "&amp;'06_VPC_Endpoint'!F2</f>
        <v/>
      </c>
      <c r="E46" s="5">
        <f>'06_VPC_Endpoint'!J2</f>
        <v/>
      </c>
      <c r="F46" s="13" t="inlineStr">
        <is>
          <t>06_VPC_Endpoint</t>
        </is>
      </c>
    </row>
    <row r="47" ht="22" customHeight="1">
      <c r="A47" s="11" t="n">
        <v>46</v>
      </c>
      <c r="B47" s="3" t="inlineStr">
        <is>
          <t>VPC Endpoint</t>
        </is>
      </c>
      <c r="C47" s="3" t="inlineStr">
        <is>
          <t>S3 Gateway VPC Endpoint</t>
        </is>
      </c>
      <c r="D47" s="12">
        <f>'06_VPC_Endpoint'!B3&amp;"（"&amp;'06_VPC_Endpoint'!D3&amp;"）／ "&amp;'06_VPC_Endpoint'!F3</f>
        <v/>
      </c>
      <c r="E47" s="5">
        <f>'06_VPC_Endpoint'!J3</f>
        <v/>
      </c>
      <c r="F47" s="13" t="inlineStr">
        <is>
          <t>06_VPC_Endpoint</t>
        </is>
      </c>
    </row>
  </sheetData>
  <autoFilter ref="A1:F47"/>
  <conditionalFormatting sqref="E2:E47">
    <cfRule type="cellIs" priority="1" operator="equal" dxfId="0">
      <formula>"Work 01準拠"</formula>
    </cfRule>
    <cfRule type="cellIs" priority="2" operator="equal" dxfId="1">
      <formula>"設計上の仮値"</formula>
    </cfRule>
    <cfRule type="cellIs" priority="3" operator="equal" dxfId="2">
      <formula>"要確認"</formula>
    </cfRule>
  </conditionalFormatting>
  <dataValidations count="1">
    <dataValidation sqref="E2:E47" showDropDown="0" showInputMessage="0" showErrorMessage="1" allowBlank="1" errorTitle="値の区分" error="「Work 01準拠」「設計上の仮値」「要確認」から選んでください。" type="list">
      <formula1>"Work 01準拠,設計上の仮値,要確認"</formula1>
    </dataValidation>
  </dataValidations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r:id="rId7"/>
    <hyperlink xmlns:r="http://schemas.openxmlformats.org/officeDocument/2006/relationships" ref="F9" r:id="rId8"/>
    <hyperlink xmlns:r="http://schemas.openxmlformats.org/officeDocument/2006/relationships" ref="F10" r:id="rId9"/>
    <hyperlink xmlns:r="http://schemas.openxmlformats.org/officeDocument/2006/relationships" ref="F11" r:id="rId10"/>
    <hyperlink xmlns:r="http://schemas.openxmlformats.org/officeDocument/2006/relationships" ref="F12" r:id="rId11"/>
    <hyperlink xmlns:r="http://schemas.openxmlformats.org/officeDocument/2006/relationships" ref="F13" r:id="rId12"/>
    <hyperlink xmlns:r="http://schemas.openxmlformats.org/officeDocument/2006/relationships" ref="F14" r:id="rId13"/>
    <hyperlink xmlns:r="http://schemas.openxmlformats.org/officeDocument/2006/relationships" ref="F15" r:id="rId14"/>
    <hyperlink xmlns:r="http://schemas.openxmlformats.org/officeDocument/2006/relationships" ref="F16" r:id="rId15"/>
    <hyperlink xmlns:r="http://schemas.openxmlformats.org/officeDocument/2006/relationships" ref="F17" r:id="rId16"/>
    <hyperlink xmlns:r="http://schemas.openxmlformats.org/officeDocument/2006/relationships" ref="F18" r:id="rId17"/>
    <hyperlink xmlns:r="http://schemas.openxmlformats.org/officeDocument/2006/relationships" ref="F19" r:id="rId18"/>
    <hyperlink xmlns:r="http://schemas.openxmlformats.org/officeDocument/2006/relationships" ref="F20" r:id="rId19"/>
    <hyperlink xmlns:r="http://schemas.openxmlformats.org/officeDocument/2006/relationships" ref="F21" r:id="rId20"/>
    <hyperlink xmlns:r="http://schemas.openxmlformats.org/officeDocument/2006/relationships" ref="F22" r:id="rId21"/>
    <hyperlink xmlns:r="http://schemas.openxmlformats.org/officeDocument/2006/relationships" ref="F23" r:id="rId22"/>
    <hyperlink xmlns:r="http://schemas.openxmlformats.org/officeDocument/2006/relationships" ref="F24" r:id="rId23"/>
    <hyperlink xmlns:r="http://schemas.openxmlformats.org/officeDocument/2006/relationships" ref="F25" r:id="rId24"/>
    <hyperlink xmlns:r="http://schemas.openxmlformats.org/officeDocument/2006/relationships" ref="F26" r:id="rId25"/>
    <hyperlink xmlns:r="http://schemas.openxmlformats.org/officeDocument/2006/relationships" ref="F27" r:id="rId26"/>
    <hyperlink xmlns:r="http://schemas.openxmlformats.org/officeDocument/2006/relationships" ref="F28" r:id="rId27"/>
    <hyperlink xmlns:r="http://schemas.openxmlformats.org/officeDocument/2006/relationships" ref="F29" r:id="rId28"/>
    <hyperlink xmlns:r="http://schemas.openxmlformats.org/officeDocument/2006/relationships" ref="F30" r:id="rId29"/>
    <hyperlink xmlns:r="http://schemas.openxmlformats.org/officeDocument/2006/relationships" ref="F31" r:id="rId30"/>
    <hyperlink xmlns:r="http://schemas.openxmlformats.org/officeDocument/2006/relationships" ref="F32" r:id="rId31"/>
    <hyperlink xmlns:r="http://schemas.openxmlformats.org/officeDocument/2006/relationships" ref="F33" r:id="rId32"/>
    <hyperlink xmlns:r="http://schemas.openxmlformats.org/officeDocument/2006/relationships" ref="F34" r:id="rId33"/>
    <hyperlink xmlns:r="http://schemas.openxmlformats.org/officeDocument/2006/relationships" ref="F35" r:id="rId34"/>
    <hyperlink xmlns:r="http://schemas.openxmlformats.org/officeDocument/2006/relationships" ref="F36" r:id="rId35"/>
    <hyperlink xmlns:r="http://schemas.openxmlformats.org/officeDocument/2006/relationships" ref="F37" r:id="rId36"/>
    <hyperlink xmlns:r="http://schemas.openxmlformats.org/officeDocument/2006/relationships" ref="F38" r:id="rId37"/>
    <hyperlink xmlns:r="http://schemas.openxmlformats.org/officeDocument/2006/relationships" ref="F39" r:id="rId38"/>
    <hyperlink xmlns:r="http://schemas.openxmlformats.org/officeDocument/2006/relationships" ref="F40" r:id="rId39"/>
    <hyperlink xmlns:r="http://schemas.openxmlformats.org/officeDocument/2006/relationships" ref="F41" r:id="rId40"/>
    <hyperlink xmlns:r="http://schemas.openxmlformats.org/officeDocument/2006/relationships" ref="F42" r:id="rId41"/>
    <hyperlink xmlns:r="http://schemas.openxmlformats.org/officeDocument/2006/relationships" ref="F43" r:id="rId42"/>
    <hyperlink xmlns:r="http://schemas.openxmlformats.org/officeDocument/2006/relationships" ref="F44" r:id="rId43"/>
    <hyperlink xmlns:r="http://schemas.openxmlformats.org/officeDocument/2006/relationships" ref="F45" r:id="rId44"/>
    <hyperlink xmlns:r="http://schemas.openxmlformats.org/officeDocument/2006/relationships" ref="F46" r:id="rId45"/>
    <hyperlink xmlns:r="http://schemas.openxmlformats.org/officeDocument/2006/relationships" ref="F47" r:id="rId46"/>
  </hyperlinks>
  <printOptions horizontalCentered="1"/>
  <pageMargins left="0.4" right="0.4" top="0.6" bottom="0.6" header="0.25" footer="0.25"/>
  <pageSetup orientation="landscape" paperSize="9" fitToHeight="0" fitToWidth="1"/>
  <headerFooter>
    <oddHeader>&amp;L&amp;8 AWS三層構成 パラメータシート（自主制作サンプル）&amp;R&amp;8 &amp;A</oddHeader>
    <oddFooter>&amp;L&amp;8 AWSアカウントへの構築は行っていない設計サンプルです&amp;R&amp;8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Nami</dc:creator>
  <dc:title>AWS三層構成 パラメータシート（自主制作サンプル）</dc:title>
  <dcterms:created xsi:type="dcterms:W3CDTF">2026-11-06T04:34:24Z</dcterms:created>
  <dcterms:modified xsi:type="dcterms:W3CDTF">2026-11-06T04:34:24Z</dcterms:modified>
</cp:coreProperties>
</file>